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rozpočet MP 2012 - 2015" sheetId="1" r:id="rId1"/>
  </sheets>
  <definedNames/>
  <calcPr fullCalcOnLoad="1"/>
</workbook>
</file>

<file path=xl/sharedStrings.xml><?xml version="1.0" encoding="utf-8"?>
<sst xmlns="http://schemas.openxmlformats.org/spreadsheetml/2006/main" count="192" uniqueCount="104">
  <si>
    <t>Město Břeclav</t>
  </si>
  <si>
    <t>ODD.</t>
  </si>
  <si>
    <t>POL.</t>
  </si>
  <si>
    <t>ZP</t>
  </si>
  <si>
    <t>ÚZ</t>
  </si>
  <si>
    <t>ORJ.</t>
  </si>
  <si>
    <t>ORG.</t>
  </si>
  <si>
    <t>v tis. Kč</t>
  </si>
  <si>
    <t xml:space="preserve">                          PODROBNÝ KOMENTÁŘ</t>
  </si>
  <si>
    <t>PAR.</t>
  </si>
  <si>
    <t>XXXX</t>
  </si>
  <si>
    <t>XXX</t>
  </si>
  <si>
    <t>XXXXX</t>
  </si>
  <si>
    <t>MD</t>
  </si>
  <si>
    <t>D</t>
  </si>
  <si>
    <t>Příjmy</t>
  </si>
  <si>
    <t>Výdaje</t>
  </si>
  <si>
    <t>XX</t>
  </si>
  <si>
    <t>AÚ</t>
  </si>
  <si>
    <t>SÚ</t>
  </si>
  <si>
    <t>Dne</t>
  </si>
  <si>
    <t>dokl.</t>
  </si>
  <si>
    <t>Číslo</t>
  </si>
  <si>
    <t>Zpracoval:</t>
  </si>
  <si>
    <t xml:space="preserve">                                                            PODROBNÝ KOMENTÁŘ</t>
  </si>
  <si>
    <t>knihy, tisk , odborné publikace</t>
  </si>
  <si>
    <t>voda</t>
  </si>
  <si>
    <t>pára, topení</t>
  </si>
  <si>
    <t>el. energie</t>
  </si>
  <si>
    <t>služby pošt - poštovné - balíkové zásilky</t>
  </si>
  <si>
    <t>telefonní poplatky, fax, mobilní telefony, rádiosítě</t>
  </si>
  <si>
    <t>90</t>
  </si>
  <si>
    <t>Rozp.</t>
  </si>
  <si>
    <t>ostat. neinvestič. transfery obyvatelstvu (platby zaměstnavatele ze sociálního fondu zaměstnancům na penzij. poj.)</t>
  </si>
  <si>
    <t>odstupné (podle zákoníku práce)</t>
  </si>
  <si>
    <t>sociální pojištění</t>
  </si>
  <si>
    <t>zdravotní pojištění</t>
  </si>
  <si>
    <t>zákonné pojištění organizace za škodu při pracovním úrazu</t>
  </si>
  <si>
    <t>přijaté nekapitálové příspěvky a náhrady (náklady řízení)</t>
  </si>
  <si>
    <t>ostatní nedaňové příjmy</t>
  </si>
  <si>
    <t>Progn.</t>
  </si>
  <si>
    <t>2003</t>
  </si>
  <si>
    <t>příjmy z prodeje drob. a krátkodobého majetku</t>
  </si>
  <si>
    <t>Jašová</t>
  </si>
  <si>
    <t>Celkem výdaje</t>
  </si>
  <si>
    <t>Celkem příjmy</t>
  </si>
  <si>
    <t>00</t>
  </si>
  <si>
    <t>DAL</t>
  </si>
  <si>
    <t>veřejno-právní smlouvy - Lanžhot (100 tis. Kč, Podivín 200 tis. Kč)</t>
  </si>
  <si>
    <t>4001</t>
  </si>
  <si>
    <t>platy zaměstnanců</t>
  </si>
  <si>
    <t>Index</t>
  </si>
  <si>
    <t>Přijaté nekapitálové příspěvky jinde nezařazené</t>
  </si>
  <si>
    <t xml:space="preserve">REZERVA </t>
  </si>
  <si>
    <t>Městská policie</t>
  </si>
  <si>
    <t>Pracovníci celkem</t>
  </si>
  <si>
    <t>Průměrná mzda</t>
  </si>
  <si>
    <t>Pitná voda pro veřejnost</t>
  </si>
  <si>
    <t>Ostatní náhrady placené obyvatelstvu</t>
  </si>
  <si>
    <t>Příjmy z prodje ostatního hmotného majetku</t>
  </si>
  <si>
    <t>zákonné pojištění, havarijní pojištění za služební vozidla (nárůst o vozidlo, celkem 4 vozidla)</t>
  </si>
  <si>
    <t>poplatek za služební psy (příspěvek na výživu 2 služebních psů-na základě smlouvy s Městem Břeclav o zapůjčení psa pro potřeby Městské policie Břeclav a dle nařízení Ministerstva vnitra č. 25 ze dne 13.5.2004</t>
  </si>
  <si>
    <t>poplatky placeny obcím a krajům (osvědčení strážníků)</t>
  </si>
  <si>
    <t>Rozpočet</t>
  </si>
  <si>
    <t>nájemné za kamerový systém ve městě</t>
  </si>
  <si>
    <t>nákup softwarů, program pro přenos PCO přes internet</t>
  </si>
  <si>
    <t>ostatní neinvestiční výdaje jinde nezařazené (vrácení přeplatků i z let minulých)</t>
  </si>
  <si>
    <t>školení řidičů, prolongační kurzy stážníků, rekvalifikační kurzy strážníků, výuka sebeobrany</t>
  </si>
  <si>
    <t>ostatní osobní výdaje (školení bezpečnosti práce)</t>
  </si>
  <si>
    <t>cestovné (služební cesty, prolongační a rekvalifikační kurzy strážníků, semináře pro velitele MP)</t>
  </si>
  <si>
    <t>nákup materiálu - kancelářské potřeby, čistící prostředky, náboje, vakcíny žloutenky</t>
  </si>
  <si>
    <t>poplatky placeny státnímu rozpočtu (zbrojní průkazy)</t>
  </si>
  <si>
    <t>služební vozidlo (náhrada dosluhujícího vozidla)</t>
  </si>
  <si>
    <t xml:space="preserve">ostatní </t>
  </si>
  <si>
    <t>Skutečnost</t>
  </si>
  <si>
    <t>věcné dary</t>
  </si>
  <si>
    <t xml:space="preserve"> 10/09</t>
  </si>
  <si>
    <t xml:space="preserve">sankční pokuty </t>
  </si>
  <si>
    <t>Náhrady mezd v době nemoci</t>
  </si>
  <si>
    <t>Kolky - poplatek pro strážníky u zkoušky (osvědčení strážníků)</t>
  </si>
  <si>
    <t>Predikce</t>
  </si>
  <si>
    <t>z toho strážníci</t>
  </si>
  <si>
    <t xml:space="preserve">Rozšíření kamerového systému </t>
  </si>
  <si>
    <t xml:space="preserve">příjmy z poskytovaných služeb měst. Policie - pult centralizované ochrany </t>
  </si>
  <si>
    <t>oděv, obuv - doplnění a obnova výstroje pro strážníky plynoucí z výstrojního řádu MP</t>
  </si>
  <si>
    <t>nákup služeb, servis PCO, psychotesty, servis PC a sítě,  STK a emise, sledování vozidel GPS</t>
  </si>
  <si>
    <t>Příloha č. 6</t>
  </si>
  <si>
    <t>Rozpočet 2013-2015</t>
  </si>
  <si>
    <t>2011=22 strážníků +3 pracovníci ostrahy + 1 administrativní pracovnice + 1 pracovník prevence kriminality (romský koordinátor)</t>
  </si>
  <si>
    <t>pohonné hmoty pro služební vozidla Městské policie (pro 5 sl. vozidel) nárůst cen 2011-2012 + 17%</t>
  </si>
  <si>
    <t>2013=29 strážníků +2 pracovníci ostrahy+ 1 administrativní pracovnice + 2 pracovníci prevence kriminality (romský koordinátor)</t>
  </si>
  <si>
    <t>DHM - sledování strážníků GPS,obnova radiostanic (přechod na digitální provoz), kamera-přenosný videozáznam strážníků, nábytek, posilovna</t>
  </si>
  <si>
    <t>opravy vozidel, PC, radiostanic, kalibrace radaru a alkoholtesteru, oprava a údržba budovy MP, elektroinstalace</t>
  </si>
  <si>
    <t>plyn (záloha na platby)</t>
  </si>
  <si>
    <t>2012=26 strážníků +2 pracovníci ostrahy+ 1 administrativní pracovnice + 2 pracovníci prevence kriminality (romský koordinátor)</t>
  </si>
  <si>
    <t>4 bezpečnostní pracovníci MKBS na nepřetržitý provoz</t>
  </si>
  <si>
    <t>Výpočetní technika</t>
  </si>
  <si>
    <t>2013-II.</t>
  </si>
  <si>
    <t>Rozdíl</t>
  </si>
  <si>
    <t>II/III</t>
  </si>
  <si>
    <t>propagační materiály prevence kriminality, dopravní výchova, prezentace MP, krytí spoluúčasti na malých projektech</t>
  </si>
  <si>
    <t>Příkazce operace ORJ 90: Ing. Bc. Stanislav Hrdlička</t>
  </si>
  <si>
    <t>Správce rozpočtu ORJ 90:  Kateřina Mahovská, DiS.</t>
  </si>
  <si>
    <t>V Břeclavi dne: 25.10.2012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</si>
</sst>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d/mm/yy"/>
    <numFmt numFmtId="167" formatCode="d\.\ mmmm\ yyyy"/>
  </numFmts>
  <fonts count="53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CE"/>
      <family val="0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/>
    </xf>
    <xf numFmtId="4" fontId="3" fillId="0" borderId="2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right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right"/>
      <protection locked="0"/>
    </xf>
    <xf numFmtId="4" fontId="4" fillId="0" borderId="50" xfId="0" applyNumberFormat="1" applyFont="1" applyFill="1" applyBorder="1" applyAlignment="1">
      <alignment/>
    </xf>
    <xf numFmtId="4" fontId="3" fillId="0" borderId="49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16" fontId="3" fillId="0" borderId="53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164" fontId="3" fillId="0" borderId="55" xfId="0" applyNumberFormat="1" applyFont="1" applyFill="1" applyBorder="1" applyAlignment="1">
      <alignment horizontal="center"/>
    </xf>
    <xf numFmtId="164" fontId="3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49" fontId="0" fillId="0" borderId="23" xfId="0" applyNumberFormat="1" applyFont="1" applyFill="1" applyBorder="1" applyAlignment="1">
      <alignment horizontal="right"/>
    </xf>
    <xf numFmtId="49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9" fontId="0" fillId="0" borderId="59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/>
    </xf>
    <xf numFmtId="49" fontId="0" fillId="0" borderId="61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64" fontId="0" fillId="0" borderId="57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62" xfId="0" applyNumberFormat="1" applyFont="1" applyFill="1" applyBorder="1" applyAlignment="1">
      <alignment horizontal="right"/>
    </xf>
    <xf numFmtId="49" fontId="0" fillId="0" borderId="63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right"/>
    </xf>
    <xf numFmtId="0" fontId="0" fillId="0" borderId="64" xfId="0" applyFont="1" applyFill="1" applyBorder="1" applyAlignment="1">
      <alignment/>
    </xf>
    <xf numFmtId="49" fontId="0" fillId="0" borderId="65" xfId="0" applyNumberFormat="1" applyFont="1" applyFill="1" applyBorder="1" applyAlignment="1">
      <alignment horizontal="right"/>
    </xf>
    <xf numFmtId="0" fontId="0" fillId="0" borderId="6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67" xfId="0" applyFont="1" applyFill="1" applyBorder="1" applyAlignment="1">
      <alignment horizontal="center"/>
    </xf>
    <xf numFmtId="3" fontId="3" fillId="0" borderId="68" xfId="0" applyNumberFormat="1" applyFont="1" applyFill="1" applyBorder="1" applyAlignment="1">
      <alignment horizontal="center"/>
    </xf>
    <xf numFmtId="164" fontId="3" fillId="0" borderId="59" xfId="0" applyNumberFormat="1" applyFont="1" applyFill="1" applyBorder="1" applyAlignment="1">
      <alignment horizontal="center"/>
    </xf>
    <xf numFmtId="164" fontId="3" fillId="0" borderId="59" xfId="0" applyNumberFormat="1" applyFont="1" applyFill="1" applyBorder="1" applyAlignment="1">
      <alignment horizontal="right"/>
    </xf>
    <xf numFmtId="0" fontId="7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4" fillId="0" borderId="58" xfId="0" applyFont="1" applyFill="1" applyBorder="1" applyAlignment="1">
      <alignment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64" fontId="4" fillId="0" borderId="2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71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 horizontal="right"/>
    </xf>
    <xf numFmtId="3" fontId="7" fillId="0" borderId="56" xfId="0" applyNumberFormat="1" applyFont="1" applyFill="1" applyBorder="1" applyAlignment="1">
      <alignment/>
    </xf>
    <xf numFmtId="0" fontId="7" fillId="0" borderId="22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right"/>
      <protection locked="0"/>
    </xf>
    <xf numFmtId="49" fontId="4" fillId="0" borderId="20" xfId="0" applyNumberFormat="1" applyFont="1" applyFill="1" applyBorder="1" applyAlignment="1" applyProtection="1">
      <alignment horizontal="right"/>
      <protection locked="0"/>
    </xf>
    <xf numFmtId="0" fontId="7" fillId="0" borderId="20" xfId="0" applyFont="1" applyFill="1" applyBorder="1" applyAlignment="1" applyProtection="1">
      <alignment horizontal="right"/>
      <protection locked="0"/>
    </xf>
    <xf numFmtId="164" fontId="7" fillId="0" borderId="20" xfId="0" applyNumberFormat="1" applyFont="1" applyFill="1" applyBorder="1" applyAlignment="1" applyProtection="1">
      <alignment horizontal="right"/>
      <protection locked="0"/>
    </xf>
    <xf numFmtId="164" fontId="7" fillId="0" borderId="20" xfId="0" applyNumberFormat="1" applyFont="1" applyFill="1" applyBorder="1" applyAlignment="1" applyProtection="1">
      <alignment/>
      <protection locked="0"/>
    </xf>
    <xf numFmtId="4" fontId="7" fillId="0" borderId="21" xfId="0" applyNumberFormat="1" applyFont="1" applyFill="1" applyBorder="1" applyAlignment="1">
      <alignment/>
    </xf>
    <xf numFmtId="164" fontId="7" fillId="0" borderId="21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7" fillId="0" borderId="20" xfId="0" applyFont="1" applyFill="1" applyBorder="1" applyAlignment="1" applyProtection="1">
      <alignment/>
      <protection locked="0"/>
    </xf>
    <xf numFmtId="164" fontId="7" fillId="0" borderId="20" xfId="0" applyNumberFormat="1" applyFont="1" applyFill="1" applyBorder="1" applyAlignment="1" applyProtection="1">
      <alignment/>
      <protection locked="0"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7" fillId="0" borderId="21" xfId="0" applyNumberFormat="1" applyFont="1" applyFill="1" applyBorder="1" applyAlignment="1" applyProtection="1">
      <alignment/>
      <protection locked="0"/>
    </xf>
    <xf numFmtId="0" fontId="7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4" fillId="0" borderId="71" xfId="0" applyFont="1" applyFill="1" applyBorder="1" applyAlignment="1">
      <alignment horizontal="right"/>
    </xf>
    <xf numFmtId="49" fontId="4" fillId="0" borderId="71" xfId="0" applyNumberFormat="1" applyFont="1" applyFill="1" applyBorder="1" applyAlignment="1">
      <alignment horizontal="right"/>
    </xf>
    <xf numFmtId="0" fontId="7" fillId="0" borderId="71" xfId="0" applyFont="1" applyFill="1" applyBorder="1" applyAlignment="1">
      <alignment horizontal="right"/>
    </xf>
    <xf numFmtId="164" fontId="7" fillId="0" borderId="71" xfId="0" applyNumberFormat="1" applyFont="1" applyFill="1" applyBorder="1" applyAlignment="1">
      <alignment horizontal="right"/>
    </xf>
    <xf numFmtId="164" fontId="7" fillId="0" borderId="71" xfId="0" applyNumberFormat="1" applyFont="1" applyFill="1" applyBorder="1" applyAlignment="1">
      <alignment/>
    </xf>
    <xf numFmtId="164" fontId="4" fillId="0" borderId="71" xfId="0" applyNumberFormat="1" applyFont="1" applyFill="1" applyBorder="1" applyAlignment="1">
      <alignment horizontal="right"/>
    </xf>
    <xf numFmtId="164" fontId="7" fillId="0" borderId="72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164" fontId="7" fillId="0" borderId="69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4" fillId="0" borderId="7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79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right"/>
    </xf>
    <xf numFmtId="164" fontId="7" fillId="0" borderId="25" xfId="0" applyNumberFormat="1" applyFont="1" applyFill="1" applyBorder="1" applyAlignment="1" applyProtection="1">
      <alignment horizontal="right"/>
      <protection locked="0"/>
    </xf>
    <xf numFmtId="164" fontId="7" fillId="0" borderId="25" xfId="0" applyNumberFormat="1" applyFont="1" applyFill="1" applyBorder="1" applyAlignment="1" applyProtection="1">
      <alignment/>
      <protection locked="0"/>
    </xf>
    <xf numFmtId="164" fontId="7" fillId="0" borderId="25" xfId="0" applyNumberFormat="1" applyFont="1" applyFill="1" applyBorder="1" applyAlignment="1">
      <alignment/>
    </xf>
    <xf numFmtId="164" fontId="7" fillId="0" borderId="81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0" fontId="7" fillId="0" borderId="82" xfId="0" applyFont="1" applyFill="1" applyBorder="1" applyAlignment="1">
      <alignment/>
    </xf>
    <xf numFmtId="0" fontId="14" fillId="0" borderId="67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164" fontId="3" fillId="0" borderId="83" xfId="0" applyNumberFormat="1" applyFont="1" applyFill="1" applyBorder="1" applyAlignment="1">
      <alignment horizontal="center"/>
    </xf>
    <xf numFmtId="164" fontId="3" fillId="0" borderId="83" xfId="0" applyNumberFormat="1" applyFont="1" applyFill="1" applyBorder="1" applyAlignment="1">
      <alignment horizontal="right"/>
    </xf>
    <xf numFmtId="164" fontId="7" fillId="0" borderId="83" xfId="0" applyNumberFormat="1" applyFont="1" applyFill="1" applyBorder="1" applyAlignment="1" applyProtection="1">
      <alignment horizontal="right"/>
      <protection locked="0"/>
    </xf>
    <xf numFmtId="164" fontId="51" fillId="0" borderId="83" xfId="0" applyNumberFormat="1" applyFont="1" applyFill="1" applyBorder="1" applyAlignment="1" applyProtection="1">
      <alignment/>
      <protection locked="0"/>
    </xf>
    <xf numFmtId="164" fontId="7" fillId="0" borderId="83" xfId="0" applyNumberFormat="1" applyFont="1" applyFill="1" applyBorder="1" applyAlignment="1" applyProtection="1">
      <alignment/>
      <protection locked="0"/>
    </xf>
    <xf numFmtId="164" fontId="7" fillId="0" borderId="83" xfId="0" applyNumberFormat="1" applyFont="1" applyFill="1" applyBorder="1" applyAlignment="1">
      <alignment/>
    </xf>
    <xf numFmtId="164" fontId="7" fillId="0" borderId="61" xfId="0" applyNumberFormat="1" applyFont="1" applyFill="1" applyBorder="1" applyAlignment="1">
      <alignment/>
    </xf>
    <xf numFmtId="164" fontId="52" fillId="0" borderId="73" xfId="0" applyNumberFormat="1" applyFont="1" applyFill="1" applyBorder="1" applyAlignment="1">
      <alignment/>
    </xf>
    <xf numFmtId="164" fontId="4" fillId="0" borderId="83" xfId="0" applyNumberFormat="1" applyFont="1" applyFill="1" applyBorder="1" applyAlignment="1">
      <alignment horizontal="center"/>
    </xf>
    <xf numFmtId="164" fontId="7" fillId="0" borderId="83" xfId="0" applyNumberFormat="1" applyFont="1" applyFill="1" applyBorder="1" applyAlignment="1">
      <alignment horizontal="right"/>
    </xf>
    <xf numFmtId="164" fontId="51" fillId="0" borderId="83" xfId="0" applyNumberFormat="1" applyFont="1" applyFill="1" applyBorder="1" applyAlignment="1">
      <alignment horizontal="right"/>
    </xf>
    <xf numFmtId="164" fontId="4" fillId="0" borderId="83" xfId="0" applyNumberFormat="1" applyFont="1" applyFill="1" applyBorder="1" applyAlignment="1">
      <alignment/>
    </xf>
    <xf numFmtId="164" fontId="52" fillId="0" borderId="83" xfId="0" applyNumberFormat="1" applyFont="1" applyFill="1" applyBorder="1" applyAlignment="1">
      <alignment/>
    </xf>
    <xf numFmtId="164" fontId="4" fillId="0" borderId="84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3" fontId="7" fillId="0" borderId="45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PageLayoutView="0" workbookViewId="0" topLeftCell="E1">
      <selection activeCell="U37" sqref="U37"/>
    </sheetView>
  </sheetViews>
  <sheetFormatPr defaultColWidth="9.140625" defaultRowHeight="12.75"/>
  <cols>
    <col min="1" max="2" width="5.8515625" style="89" hidden="1" customWidth="1"/>
    <col min="3" max="3" width="5.7109375" style="89" hidden="1" customWidth="1"/>
    <col min="4" max="4" width="4.7109375" style="89" hidden="1" customWidth="1"/>
    <col min="5" max="5" width="9.421875" style="89" customWidth="1"/>
    <col min="6" max="6" width="10.00390625" style="89" customWidth="1"/>
    <col min="7" max="7" width="5.7109375" style="89" hidden="1" customWidth="1"/>
    <col min="8" max="8" width="7.57421875" style="89" hidden="1" customWidth="1"/>
    <col min="9" max="9" width="5.7109375" style="89" hidden="1" customWidth="1"/>
    <col min="10" max="10" width="7.28125" style="89" hidden="1" customWidth="1"/>
    <col min="11" max="11" width="11.00390625" style="89" hidden="1" customWidth="1"/>
    <col min="12" max="12" width="10.7109375" style="89" hidden="1" customWidth="1"/>
    <col min="13" max="13" width="13.00390625" style="89" hidden="1" customWidth="1"/>
    <col min="14" max="14" width="12.28125" style="89" hidden="1" customWidth="1"/>
    <col min="15" max="15" width="12.140625" style="89" hidden="1" customWidth="1"/>
    <col min="16" max="16" width="11.8515625" style="89" hidden="1" customWidth="1"/>
    <col min="17" max="17" width="12.7109375" style="89" hidden="1" customWidth="1"/>
    <col min="18" max="18" width="12.140625" style="89" hidden="1" customWidth="1"/>
    <col min="19" max="21" width="12.140625" style="89" customWidth="1"/>
    <col min="22" max="22" width="12.140625" style="89" hidden="1" customWidth="1"/>
    <col min="23" max="23" width="12.140625" style="89" customWidth="1"/>
    <col min="24" max="24" width="12.140625" style="89" hidden="1" customWidth="1"/>
    <col min="25" max="26" width="12.140625" style="89" customWidth="1"/>
    <col min="27" max="27" width="11.00390625" style="89" hidden="1" customWidth="1"/>
    <col min="28" max="28" width="13.57421875" style="89" hidden="1" customWidth="1"/>
    <col min="29" max="29" width="10.00390625" style="89" hidden="1" customWidth="1"/>
    <col min="30" max="30" width="137.140625" style="89" customWidth="1"/>
    <col min="31" max="31" width="6.00390625" style="89" hidden="1" customWidth="1"/>
    <col min="32" max="16384" width="9.140625" style="89" customWidth="1"/>
  </cols>
  <sheetData>
    <row r="1" spans="1:30" s="2" customFormat="1" ht="18">
      <c r="A1" s="60" t="s">
        <v>0</v>
      </c>
      <c r="B1" s="60"/>
      <c r="C1" s="60"/>
      <c r="D1" s="60"/>
      <c r="E1" s="63" t="s">
        <v>0</v>
      </c>
      <c r="F1" s="63"/>
      <c r="G1" s="60"/>
      <c r="AD1" s="130"/>
    </row>
    <row r="2" spans="5:30" s="61" customFormat="1" ht="15.75">
      <c r="E2" s="64"/>
      <c r="F2" s="64"/>
      <c r="P2" s="62"/>
      <c r="AD2" s="203" t="s">
        <v>86</v>
      </c>
    </row>
    <row r="3" spans="5:16" s="61" customFormat="1" ht="15.75">
      <c r="E3" s="65" t="s">
        <v>54</v>
      </c>
      <c r="F3" s="64"/>
      <c r="P3" s="62"/>
    </row>
    <row r="4" ht="12.75">
      <c r="P4" s="90"/>
    </row>
    <row r="5" spans="1:30" ht="15.75" thickBot="1">
      <c r="A5" s="1"/>
      <c r="B5" s="1"/>
      <c r="C5" s="1"/>
      <c r="D5" s="1"/>
      <c r="E5" s="2" t="s">
        <v>87</v>
      </c>
      <c r="F5" s="2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5">
      <c r="A6" s="38" t="s">
        <v>20</v>
      </c>
      <c r="B6" s="39" t="s">
        <v>22</v>
      </c>
      <c r="C6" s="40" t="s">
        <v>19</v>
      </c>
      <c r="D6" s="41" t="s">
        <v>18</v>
      </c>
      <c r="E6" s="66" t="s">
        <v>1</v>
      </c>
      <c r="F6" s="42" t="s">
        <v>2</v>
      </c>
      <c r="G6" s="42" t="s">
        <v>3</v>
      </c>
      <c r="H6" s="42" t="s">
        <v>4</v>
      </c>
      <c r="I6" s="42" t="s">
        <v>5</v>
      </c>
      <c r="J6" s="42" t="s">
        <v>6</v>
      </c>
      <c r="K6" s="42" t="s">
        <v>32</v>
      </c>
      <c r="L6" s="42" t="s">
        <v>40</v>
      </c>
      <c r="M6" s="43"/>
      <c r="N6" s="43"/>
      <c r="O6" s="43"/>
      <c r="P6" s="43" t="s">
        <v>74</v>
      </c>
      <c r="Q6" s="43" t="s">
        <v>74</v>
      </c>
      <c r="R6" s="43" t="s">
        <v>74</v>
      </c>
      <c r="S6" s="43" t="s">
        <v>74</v>
      </c>
      <c r="T6" s="115" t="s">
        <v>74</v>
      </c>
      <c r="U6" s="115" t="s">
        <v>80</v>
      </c>
      <c r="V6" s="221" t="s">
        <v>63</v>
      </c>
      <c r="W6" s="43" t="s">
        <v>63</v>
      </c>
      <c r="X6" s="227" t="s">
        <v>98</v>
      </c>
      <c r="Y6" s="206" t="s">
        <v>63</v>
      </c>
      <c r="Z6" s="127" t="s">
        <v>63</v>
      </c>
      <c r="AA6" s="81" t="s">
        <v>51</v>
      </c>
      <c r="AB6" s="73" t="s">
        <v>16</v>
      </c>
      <c r="AC6" s="44" t="s">
        <v>8</v>
      </c>
      <c r="AD6" s="45" t="s">
        <v>24</v>
      </c>
      <c r="AE6" s="199"/>
    </row>
    <row r="7" spans="1:31" ht="15.75" thickBot="1">
      <c r="A7" s="46"/>
      <c r="B7" s="47" t="s">
        <v>21</v>
      </c>
      <c r="C7" s="48"/>
      <c r="D7" s="49"/>
      <c r="E7" s="4" t="s">
        <v>9</v>
      </c>
      <c r="F7" s="50"/>
      <c r="G7" s="50"/>
      <c r="H7" s="50"/>
      <c r="I7" s="50"/>
      <c r="J7" s="50"/>
      <c r="K7" s="50">
        <v>2003</v>
      </c>
      <c r="L7" s="51" t="s">
        <v>41</v>
      </c>
      <c r="M7" s="52">
        <v>2003</v>
      </c>
      <c r="N7" s="52">
        <v>2004</v>
      </c>
      <c r="O7" s="52">
        <v>2005</v>
      </c>
      <c r="P7" s="52">
        <v>2007</v>
      </c>
      <c r="Q7" s="52">
        <v>2008</v>
      </c>
      <c r="R7" s="52">
        <v>2009</v>
      </c>
      <c r="S7" s="69">
        <v>2010</v>
      </c>
      <c r="T7" s="69">
        <v>2011</v>
      </c>
      <c r="U7" s="69">
        <v>2012</v>
      </c>
      <c r="V7" s="222" t="s">
        <v>97</v>
      </c>
      <c r="W7" s="52">
        <v>2013</v>
      </c>
      <c r="X7" s="228" t="s">
        <v>99</v>
      </c>
      <c r="Y7" s="207">
        <v>2014</v>
      </c>
      <c r="Z7" s="128">
        <v>2015</v>
      </c>
      <c r="AA7" s="82" t="s">
        <v>76</v>
      </c>
      <c r="AB7" s="74" t="s">
        <v>7</v>
      </c>
      <c r="AC7" s="3"/>
      <c r="AD7" s="4"/>
      <c r="AE7" s="200"/>
    </row>
    <row r="8" spans="1:31" ht="16.5" thickBot="1" thickTop="1">
      <c r="A8" s="5" t="s">
        <v>11</v>
      </c>
      <c r="B8" s="6" t="s">
        <v>17</v>
      </c>
      <c r="C8" s="5" t="s">
        <v>11</v>
      </c>
      <c r="D8" s="7" t="s">
        <v>17</v>
      </c>
      <c r="E8" s="18" t="s">
        <v>10</v>
      </c>
      <c r="F8" s="8" t="s">
        <v>10</v>
      </c>
      <c r="G8" s="8" t="s">
        <v>11</v>
      </c>
      <c r="H8" s="8" t="s">
        <v>12</v>
      </c>
      <c r="I8" s="8" t="s">
        <v>10</v>
      </c>
      <c r="J8" s="8" t="s">
        <v>12</v>
      </c>
      <c r="K8" s="8"/>
      <c r="L8" s="8"/>
      <c r="M8" s="53" t="s">
        <v>13</v>
      </c>
      <c r="N8" s="53"/>
      <c r="O8" s="53" t="s">
        <v>13</v>
      </c>
      <c r="P8" s="53" t="s">
        <v>13</v>
      </c>
      <c r="Q8" s="53" t="s">
        <v>13</v>
      </c>
      <c r="R8" s="54"/>
      <c r="S8" s="70"/>
      <c r="T8" s="70"/>
      <c r="U8" s="70"/>
      <c r="V8" s="70"/>
      <c r="W8" s="53"/>
      <c r="X8" s="229"/>
      <c r="Y8" s="75"/>
      <c r="Z8" s="116"/>
      <c r="AA8" s="83" t="s">
        <v>13</v>
      </c>
      <c r="AB8" s="75" t="s">
        <v>14</v>
      </c>
      <c r="AC8" s="9"/>
      <c r="AD8" s="10"/>
      <c r="AE8" s="200"/>
    </row>
    <row r="9" spans="1:31" ht="16.5" thickTop="1">
      <c r="A9" s="11"/>
      <c r="B9" s="12"/>
      <c r="C9" s="11"/>
      <c r="D9" s="13"/>
      <c r="E9" s="67"/>
      <c r="F9" s="14"/>
      <c r="G9" s="14"/>
      <c r="H9" s="14"/>
      <c r="I9" s="14"/>
      <c r="J9" s="14"/>
      <c r="K9" s="15"/>
      <c r="L9" s="15"/>
      <c r="M9" s="55"/>
      <c r="N9" s="55"/>
      <c r="O9" s="15"/>
      <c r="P9" s="55"/>
      <c r="Q9" s="15"/>
      <c r="R9" s="15"/>
      <c r="S9" s="71"/>
      <c r="T9" s="71"/>
      <c r="U9" s="71"/>
      <c r="V9" s="71"/>
      <c r="W9" s="15"/>
      <c r="X9" s="230"/>
      <c r="Y9" s="208"/>
      <c r="Z9" s="117"/>
      <c r="AA9" s="84"/>
      <c r="AB9" s="76"/>
      <c r="AC9" s="16"/>
      <c r="AD9" s="17" t="s">
        <v>15</v>
      </c>
      <c r="AE9" s="200"/>
    </row>
    <row r="10" spans="1:31" ht="15">
      <c r="A10" s="18"/>
      <c r="B10" s="19"/>
      <c r="C10" s="18"/>
      <c r="D10" s="20"/>
      <c r="E10" s="67"/>
      <c r="F10" s="14"/>
      <c r="G10" s="14"/>
      <c r="H10" s="14"/>
      <c r="I10" s="14"/>
      <c r="J10" s="14"/>
      <c r="K10" s="15"/>
      <c r="L10" s="15"/>
      <c r="M10" s="55"/>
      <c r="N10" s="55"/>
      <c r="O10" s="15"/>
      <c r="P10" s="55"/>
      <c r="Q10" s="15"/>
      <c r="R10" s="21"/>
      <c r="S10" s="72"/>
      <c r="T10" s="72"/>
      <c r="U10" s="72"/>
      <c r="V10" s="72"/>
      <c r="W10" s="21"/>
      <c r="X10" s="231"/>
      <c r="Y10" s="209"/>
      <c r="Z10" s="118"/>
      <c r="AA10" s="84"/>
      <c r="AB10" s="76"/>
      <c r="AC10" s="16"/>
      <c r="AD10" s="56"/>
      <c r="AE10" s="200"/>
    </row>
    <row r="11" spans="1:31" ht="14.25">
      <c r="A11" s="91">
        <v>23</v>
      </c>
      <c r="B11" s="92" t="s">
        <v>49</v>
      </c>
      <c r="C11" s="91">
        <v>235</v>
      </c>
      <c r="D11" s="93" t="s">
        <v>46</v>
      </c>
      <c r="E11" s="141">
        <v>5311</v>
      </c>
      <c r="F11" s="142">
        <v>2111</v>
      </c>
      <c r="G11" s="142"/>
      <c r="H11" s="143"/>
      <c r="I11" s="144" t="s">
        <v>31</v>
      </c>
      <c r="J11" s="145"/>
      <c r="K11" s="146">
        <v>600</v>
      </c>
      <c r="L11" s="146">
        <v>612.4</v>
      </c>
      <c r="M11" s="147">
        <v>612.4</v>
      </c>
      <c r="N11" s="147">
        <v>641.1</v>
      </c>
      <c r="O11" s="148">
        <v>697.4</v>
      </c>
      <c r="P11" s="147">
        <v>766.3</v>
      </c>
      <c r="Q11" s="146">
        <v>795.7</v>
      </c>
      <c r="R11" s="146">
        <v>792.2</v>
      </c>
      <c r="S11" s="146">
        <v>846.2</v>
      </c>
      <c r="T11" s="149">
        <v>763</v>
      </c>
      <c r="U11" s="149">
        <v>460</v>
      </c>
      <c r="V11" s="146">
        <v>650</v>
      </c>
      <c r="W11" s="146">
        <v>650</v>
      </c>
      <c r="X11" s="232">
        <v>0</v>
      </c>
      <c r="Y11" s="210">
        <v>650</v>
      </c>
      <c r="Z11" s="146">
        <v>650</v>
      </c>
      <c r="AA11" s="85">
        <f>+S11/R11*100</f>
        <v>106.81646048977531</v>
      </c>
      <c r="AB11" s="94"/>
      <c r="AC11" s="95"/>
      <c r="AD11" s="119" t="s">
        <v>83</v>
      </c>
      <c r="AE11" s="201"/>
    </row>
    <row r="12" spans="1:31" ht="15">
      <c r="A12" s="96"/>
      <c r="B12" s="92"/>
      <c r="C12" s="91">
        <v>235</v>
      </c>
      <c r="D12" s="93" t="s">
        <v>46</v>
      </c>
      <c r="E12" s="150">
        <v>5311</v>
      </c>
      <c r="F12" s="145">
        <v>2212</v>
      </c>
      <c r="G12" s="143"/>
      <c r="H12" s="143"/>
      <c r="I12" s="144" t="s">
        <v>31</v>
      </c>
      <c r="J12" s="151"/>
      <c r="K12" s="152">
        <v>1250</v>
      </c>
      <c r="L12" s="152">
        <v>993.1</v>
      </c>
      <c r="M12" s="153">
        <v>993.1</v>
      </c>
      <c r="N12" s="153">
        <v>1560.7</v>
      </c>
      <c r="O12" s="148">
        <v>1703.4</v>
      </c>
      <c r="P12" s="153">
        <v>1514.5</v>
      </c>
      <c r="Q12" s="152">
        <v>1386.3</v>
      </c>
      <c r="R12" s="152">
        <v>1644.8</v>
      </c>
      <c r="S12" s="152">
        <v>1159.4</v>
      </c>
      <c r="T12" s="152">
        <v>932.7</v>
      </c>
      <c r="U12" s="152">
        <v>1100</v>
      </c>
      <c r="V12" s="152">
        <v>1650</v>
      </c>
      <c r="W12" s="152">
        <v>1850</v>
      </c>
      <c r="X12" s="233">
        <v>200</v>
      </c>
      <c r="Y12" s="211">
        <v>1850</v>
      </c>
      <c r="Z12" s="152">
        <v>1900</v>
      </c>
      <c r="AA12" s="85">
        <f aca="true" t="shared" si="0" ref="AA12:AA19">+S12/R12*100</f>
        <v>70.48881322957199</v>
      </c>
      <c r="AB12" s="77"/>
      <c r="AC12" s="22"/>
      <c r="AD12" s="120" t="s">
        <v>77</v>
      </c>
      <c r="AE12" s="201"/>
    </row>
    <row r="13" spans="1:31" ht="14.25" hidden="1">
      <c r="A13" s="96"/>
      <c r="B13" s="92"/>
      <c r="C13" s="91">
        <v>235</v>
      </c>
      <c r="D13" s="93" t="s">
        <v>46</v>
      </c>
      <c r="E13" s="150">
        <v>5311</v>
      </c>
      <c r="F13" s="145">
        <v>2310</v>
      </c>
      <c r="G13" s="143"/>
      <c r="H13" s="143"/>
      <c r="I13" s="144" t="s">
        <v>31</v>
      </c>
      <c r="J13" s="151"/>
      <c r="K13" s="152">
        <v>0</v>
      </c>
      <c r="L13" s="152">
        <v>0.2</v>
      </c>
      <c r="M13" s="153"/>
      <c r="N13" s="153"/>
      <c r="O13" s="152"/>
      <c r="P13" s="153"/>
      <c r="Q13" s="152"/>
      <c r="R13" s="152"/>
      <c r="S13" s="154"/>
      <c r="T13" s="154"/>
      <c r="U13" s="152"/>
      <c r="V13" s="152"/>
      <c r="W13" s="152"/>
      <c r="X13" s="234"/>
      <c r="Y13" s="211"/>
      <c r="Z13" s="152"/>
      <c r="AA13" s="85" t="e">
        <f t="shared" si="0"/>
        <v>#DIV/0!</v>
      </c>
      <c r="AB13" s="77"/>
      <c r="AC13" s="22"/>
      <c r="AD13" s="120" t="s">
        <v>42</v>
      </c>
      <c r="AE13" s="201"/>
    </row>
    <row r="14" spans="1:31" ht="14.25" hidden="1">
      <c r="A14" s="96"/>
      <c r="B14" s="92"/>
      <c r="C14" s="91">
        <v>235</v>
      </c>
      <c r="D14" s="93" t="s">
        <v>46</v>
      </c>
      <c r="E14" s="150">
        <v>5311</v>
      </c>
      <c r="F14" s="155">
        <v>2324</v>
      </c>
      <c r="G14" s="156"/>
      <c r="H14" s="156"/>
      <c r="I14" s="157" t="s">
        <v>31</v>
      </c>
      <c r="J14" s="158"/>
      <c r="K14" s="159">
        <v>0</v>
      </c>
      <c r="L14" s="159">
        <v>38.7</v>
      </c>
      <c r="M14" s="160"/>
      <c r="N14" s="160"/>
      <c r="O14" s="159"/>
      <c r="P14" s="160"/>
      <c r="Q14" s="159"/>
      <c r="R14" s="159"/>
      <c r="S14" s="161"/>
      <c r="T14" s="161"/>
      <c r="U14" s="159"/>
      <c r="V14" s="159"/>
      <c r="W14" s="159"/>
      <c r="X14" s="235"/>
      <c r="Y14" s="212"/>
      <c r="Z14" s="159"/>
      <c r="AA14" s="85" t="e">
        <f t="shared" si="0"/>
        <v>#DIV/0!</v>
      </c>
      <c r="AB14" s="24"/>
      <c r="AC14" s="23"/>
      <c r="AD14" s="121" t="s">
        <v>38</v>
      </c>
      <c r="AE14" s="201"/>
    </row>
    <row r="15" spans="1:31" ht="14.25" hidden="1">
      <c r="A15" s="97"/>
      <c r="B15" s="98"/>
      <c r="C15" s="91">
        <v>235</v>
      </c>
      <c r="D15" s="93" t="s">
        <v>46</v>
      </c>
      <c r="E15" s="150">
        <v>5311</v>
      </c>
      <c r="F15" s="155">
        <v>2329</v>
      </c>
      <c r="G15" s="156"/>
      <c r="H15" s="156"/>
      <c r="I15" s="157" t="s">
        <v>31</v>
      </c>
      <c r="J15" s="158"/>
      <c r="K15" s="159">
        <v>0</v>
      </c>
      <c r="L15" s="159">
        <v>2</v>
      </c>
      <c r="M15" s="160"/>
      <c r="N15" s="160"/>
      <c r="O15" s="159"/>
      <c r="P15" s="160"/>
      <c r="Q15" s="159"/>
      <c r="R15" s="159"/>
      <c r="S15" s="161"/>
      <c r="T15" s="161"/>
      <c r="U15" s="159"/>
      <c r="V15" s="159"/>
      <c r="W15" s="159"/>
      <c r="X15" s="235"/>
      <c r="Y15" s="212"/>
      <c r="Z15" s="159"/>
      <c r="AA15" s="85" t="e">
        <f t="shared" si="0"/>
        <v>#DIV/0!</v>
      </c>
      <c r="AB15" s="24"/>
      <c r="AC15" s="23"/>
      <c r="AD15" s="121" t="s">
        <v>39</v>
      </c>
      <c r="AE15" s="201"/>
    </row>
    <row r="16" spans="1:31" ht="14.25">
      <c r="A16" s="97"/>
      <c r="B16" s="92"/>
      <c r="C16" s="91"/>
      <c r="D16" s="93"/>
      <c r="E16" s="150">
        <v>5311</v>
      </c>
      <c r="F16" s="155">
        <v>2324</v>
      </c>
      <c r="G16" s="156"/>
      <c r="H16" s="156"/>
      <c r="I16" s="157"/>
      <c r="J16" s="158"/>
      <c r="K16" s="159"/>
      <c r="L16" s="159"/>
      <c r="M16" s="160">
        <v>40.7</v>
      </c>
      <c r="N16" s="160">
        <v>57.5</v>
      </c>
      <c r="O16" s="148">
        <v>66</v>
      </c>
      <c r="P16" s="160">
        <v>0</v>
      </c>
      <c r="Q16" s="159">
        <v>78.9</v>
      </c>
      <c r="R16" s="159">
        <v>54.9</v>
      </c>
      <c r="S16" s="161">
        <v>46.5</v>
      </c>
      <c r="T16" s="161">
        <v>17.2</v>
      </c>
      <c r="U16" s="159">
        <v>0</v>
      </c>
      <c r="V16" s="159">
        <v>0</v>
      </c>
      <c r="W16" s="159">
        <v>0</v>
      </c>
      <c r="X16" s="235">
        <v>0</v>
      </c>
      <c r="Y16" s="212">
        <v>0</v>
      </c>
      <c r="Z16" s="159">
        <v>0</v>
      </c>
      <c r="AA16" s="85">
        <f t="shared" si="0"/>
        <v>84.69945355191257</v>
      </c>
      <c r="AB16" s="24"/>
      <c r="AC16" s="23"/>
      <c r="AD16" s="131" t="s">
        <v>52</v>
      </c>
      <c r="AE16" s="201"/>
    </row>
    <row r="17" spans="1:31" ht="14.25">
      <c r="A17" s="97"/>
      <c r="B17" s="92"/>
      <c r="C17" s="91"/>
      <c r="D17" s="93"/>
      <c r="E17" s="150">
        <v>5311</v>
      </c>
      <c r="F17" s="155">
        <v>3113</v>
      </c>
      <c r="G17" s="156"/>
      <c r="H17" s="156"/>
      <c r="I17" s="157"/>
      <c r="J17" s="158"/>
      <c r="K17" s="159"/>
      <c r="L17" s="159"/>
      <c r="M17" s="160">
        <v>0</v>
      </c>
      <c r="N17" s="160">
        <v>0</v>
      </c>
      <c r="O17" s="148">
        <v>0</v>
      </c>
      <c r="P17" s="160">
        <v>0</v>
      </c>
      <c r="Q17" s="159">
        <v>30</v>
      </c>
      <c r="R17" s="159">
        <v>0</v>
      </c>
      <c r="S17" s="161">
        <v>0</v>
      </c>
      <c r="T17" s="161">
        <v>0</v>
      </c>
      <c r="U17" s="159">
        <v>0</v>
      </c>
      <c r="V17" s="159">
        <v>0</v>
      </c>
      <c r="W17" s="159">
        <v>0</v>
      </c>
      <c r="X17" s="235">
        <v>0</v>
      </c>
      <c r="Y17" s="212">
        <v>0</v>
      </c>
      <c r="Z17" s="159">
        <v>0</v>
      </c>
      <c r="AA17" s="85" t="e">
        <f t="shared" si="0"/>
        <v>#DIV/0!</v>
      </c>
      <c r="AB17" s="24"/>
      <c r="AC17" s="23"/>
      <c r="AD17" s="131" t="s">
        <v>59</v>
      </c>
      <c r="AE17" s="201"/>
    </row>
    <row r="18" spans="1:31" ht="14.25">
      <c r="A18" s="96"/>
      <c r="B18" s="92"/>
      <c r="C18" s="96">
        <v>231</v>
      </c>
      <c r="D18" s="93" t="s">
        <v>46</v>
      </c>
      <c r="E18" s="150">
        <v>5311</v>
      </c>
      <c r="F18" s="155">
        <v>4121</v>
      </c>
      <c r="G18" s="156"/>
      <c r="H18" s="156"/>
      <c r="I18" s="157" t="s">
        <v>31</v>
      </c>
      <c r="J18" s="158"/>
      <c r="K18" s="159">
        <v>0</v>
      </c>
      <c r="L18" s="159">
        <v>0</v>
      </c>
      <c r="M18" s="160">
        <v>0</v>
      </c>
      <c r="N18" s="160">
        <v>300</v>
      </c>
      <c r="O18" s="159">
        <v>300</v>
      </c>
      <c r="P18" s="160">
        <v>300</v>
      </c>
      <c r="Q18" s="159">
        <v>300</v>
      </c>
      <c r="R18" s="159">
        <v>300</v>
      </c>
      <c r="S18" s="159">
        <v>300</v>
      </c>
      <c r="T18" s="159">
        <v>300</v>
      </c>
      <c r="U18" s="159">
        <v>300</v>
      </c>
      <c r="V18" s="159">
        <v>300</v>
      </c>
      <c r="W18" s="159">
        <v>300</v>
      </c>
      <c r="X18" s="235">
        <v>0</v>
      </c>
      <c r="Y18" s="212">
        <v>300</v>
      </c>
      <c r="Z18" s="159">
        <v>300</v>
      </c>
      <c r="AA18" s="85">
        <f t="shared" si="0"/>
        <v>100</v>
      </c>
      <c r="AB18" s="24"/>
      <c r="AC18" s="23"/>
      <c r="AD18" s="121" t="s">
        <v>48</v>
      </c>
      <c r="AE18" s="201"/>
    </row>
    <row r="19" spans="1:31" ht="15" thickBot="1">
      <c r="A19" s="99"/>
      <c r="B19" s="100"/>
      <c r="C19" s="99"/>
      <c r="D19" s="101"/>
      <c r="E19" s="162"/>
      <c r="F19" s="163"/>
      <c r="G19" s="163"/>
      <c r="H19" s="164"/>
      <c r="I19" s="165"/>
      <c r="J19" s="166"/>
      <c r="K19" s="167"/>
      <c r="L19" s="167"/>
      <c r="M19" s="168"/>
      <c r="N19" s="168"/>
      <c r="O19" s="167"/>
      <c r="P19" s="169">
        <v>91.4</v>
      </c>
      <c r="Q19" s="167">
        <v>0</v>
      </c>
      <c r="R19" s="170">
        <v>0</v>
      </c>
      <c r="S19" s="170">
        <v>0</v>
      </c>
      <c r="T19" s="170">
        <v>0</v>
      </c>
      <c r="U19" s="170">
        <v>0</v>
      </c>
      <c r="V19" s="170">
        <v>0</v>
      </c>
      <c r="W19" s="170">
        <v>0</v>
      </c>
      <c r="X19" s="236">
        <v>0</v>
      </c>
      <c r="Y19" s="213">
        <v>0</v>
      </c>
      <c r="Z19" s="170">
        <v>0</v>
      </c>
      <c r="AA19" s="102" t="e">
        <f t="shared" si="0"/>
        <v>#DIV/0!</v>
      </c>
      <c r="AB19" s="103"/>
      <c r="AC19" s="104"/>
      <c r="AD19" s="122" t="s">
        <v>73</v>
      </c>
      <c r="AE19" s="201"/>
    </row>
    <row r="20" spans="1:31" ht="15.75" thickBot="1">
      <c r="A20" s="25"/>
      <c r="B20" s="26"/>
      <c r="C20" s="26"/>
      <c r="D20" s="26"/>
      <c r="E20" s="68"/>
      <c r="F20" s="27"/>
      <c r="G20" s="27"/>
      <c r="H20" s="27"/>
      <c r="I20" s="27"/>
      <c r="J20" s="27"/>
      <c r="K20" s="57">
        <f>SUM(K11:K19)</f>
        <v>1850</v>
      </c>
      <c r="L20" s="57">
        <f>SUM(L11:L19)</f>
        <v>1646.4</v>
      </c>
      <c r="M20" s="57">
        <f>SUM(M11:M18)</f>
        <v>1646.2</v>
      </c>
      <c r="N20" s="57">
        <f>SUM(N11:N18)</f>
        <v>2559.3</v>
      </c>
      <c r="O20" s="57">
        <f>SUM(O11:O18)</f>
        <v>2766.8</v>
      </c>
      <c r="P20" s="57">
        <f aca="true" t="shared" si="1" ref="P20:Z20">SUM(P11:P19)</f>
        <v>2672.2000000000003</v>
      </c>
      <c r="Q20" s="57">
        <f t="shared" si="1"/>
        <v>2590.9</v>
      </c>
      <c r="R20" s="57">
        <f t="shared" si="1"/>
        <v>2791.9</v>
      </c>
      <c r="S20" s="57">
        <f t="shared" si="1"/>
        <v>2352.1000000000004</v>
      </c>
      <c r="T20" s="57">
        <f t="shared" si="1"/>
        <v>2012.9</v>
      </c>
      <c r="U20" s="57">
        <f t="shared" si="1"/>
        <v>1860</v>
      </c>
      <c r="V20" s="57">
        <f t="shared" si="1"/>
        <v>2600</v>
      </c>
      <c r="W20" s="57">
        <f t="shared" si="1"/>
        <v>2800</v>
      </c>
      <c r="X20" s="237">
        <v>200</v>
      </c>
      <c r="Y20" s="214">
        <f t="shared" si="1"/>
        <v>2800</v>
      </c>
      <c r="Z20" s="57">
        <f t="shared" si="1"/>
        <v>2850</v>
      </c>
      <c r="AA20" s="86">
        <f>+S20/R20*100</f>
        <v>84.24728679393962</v>
      </c>
      <c r="AB20" s="78" t="e">
        <f>SUM(#REF!)</f>
        <v>#REF!</v>
      </c>
      <c r="AC20" s="28"/>
      <c r="AD20" s="58" t="s">
        <v>45</v>
      </c>
      <c r="AE20" s="201"/>
    </row>
    <row r="21" spans="1:31" ht="16.5" thickBot="1">
      <c r="A21" s="105"/>
      <c r="B21" s="106"/>
      <c r="C21" s="105"/>
      <c r="D21" s="107"/>
      <c r="E21" s="171"/>
      <c r="F21" s="172"/>
      <c r="G21" s="173"/>
      <c r="H21" s="173"/>
      <c r="I21" s="174"/>
      <c r="J21" s="175"/>
      <c r="K21" s="176"/>
      <c r="L21" s="176"/>
      <c r="M21" s="177" t="s">
        <v>47</v>
      </c>
      <c r="N21" s="177"/>
      <c r="O21" s="177" t="s">
        <v>47</v>
      </c>
      <c r="P21" s="177" t="s">
        <v>47</v>
      </c>
      <c r="Q21" s="177" t="s">
        <v>47</v>
      </c>
      <c r="R21" s="170"/>
      <c r="S21" s="170"/>
      <c r="T21" s="170"/>
      <c r="U21" s="170"/>
      <c r="V21" s="170"/>
      <c r="W21" s="170"/>
      <c r="X21" s="236"/>
      <c r="Y21" s="213"/>
      <c r="Z21" s="178"/>
      <c r="AA21" s="87" t="s">
        <v>47</v>
      </c>
      <c r="AB21" s="79"/>
      <c r="AC21" s="29"/>
      <c r="AD21" s="30" t="s">
        <v>16</v>
      </c>
      <c r="AE21" s="201"/>
    </row>
    <row r="22" spans="1:31" ht="15.75" thickTop="1">
      <c r="A22" s="99"/>
      <c r="B22" s="100"/>
      <c r="C22" s="99"/>
      <c r="D22" s="101"/>
      <c r="E22" s="179"/>
      <c r="F22" s="155"/>
      <c r="G22" s="156"/>
      <c r="H22" s="156"/>
      <c r="I22" s="157"/>
      <c r="J22" s="158"/>
      <c r="K22" s="159"/>
      <c r="L22" s="159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238"/>
      <c r="Y22" s="215"/>
      <c r="Z22" s="181"/>
      <c r="AA22" s="84"/>
      <c r="AB22" s="24"/>
      <c r="AC22" s="23"/>
      <c r="AD22" s="59"/>
      <c r="AE22" s="201"/>
    </row>
    <row r="23" spans="1:31" ht="14.25">
      <c r="A23" s="91">
        <v>23</v>
      </c>
      <c r="B23" s="92" t="s">
        <v>49</v>
      </c>
      <c r="C23" s="91">
        <v>232</v>
      </c>
      <c r="D23" s="93" t="s">
        <v>46</v>
      </c>
      <c r="E23" s="182">
        <v>5311</v>
      </c>
      <c r="F23" s="183">
        <v>5011</v>
      </c>
      <c r="G23" s="183"/>
      <c r="H23" s="156"/>
      <c r="I23" s="157" t="s">
        <v>31</v>
      </c>
      <c r="J23" s="184">
        <v>210</v>
      </c>
      <c r="K23" s="139">
        <v>6912</v>
      </c>
      <c r="L23" s="139">
        <v>6428.1</v>
      </c>
      <c r="M23" s="185">
        <v>6428.1</v>
      </c>
      <c r="N23" s="185">
        <v>7815.1</v>
      </c>
      <c r="O23" s="139">
        <v>8374</v>
      </c>
      <c r="P23" s="185">
        <v>6768.5</v>
      </c>
      <c r="Q23" s="139">
        <v>6896.9</v>
      </c>
      <c r="R23" s="139">
        <v>7072.3</v>
      </c>
      <c r="S23" s="186">
        <v>6949</v>
      </c>
      <c r="T23" s="186">
        <v>7315</v>
      </c>
      <c r="U23" s="139">
        <v>9320</v>
      </c>
      <c r="V23" s="139">
        <v>10800</v>
      </c>
      <c r="W23" s="139">
        <v>10800</v>
      </c>
      <c r="X23" s="239">
        <v>0</v>
      </c>
      <c r="Y23" s="216">
        <v>10800</v>
      </c>
      <c r="Z23" s="139">
        <v>10800</v>
      </c>
      <c r="AA23" s="85">
        <f>+S23/R23*100</f>
        <v>98.25657848224763</v>
      </c>
      <c r="AB23" s="108"/>
      <c r="AC23" s="23"/>
      <c r="AD23" s="123" t="s">
        <v>50</v>
      </c>
      <c r="AE23" s="201"/>
    </row>
    <row r="24" spans="1:31" ht="14.25" hidden="1">
      <c r="A24" s="96"/>
      <c r="B24" s="92"/>
      <c r="C24" s="96">
        <v>232</v>
      </c>
      <c r="D24" s="93" t="s">
        <v>46</v>
      </c>
      <c r="E24" s="182">
        <v>5311</v>
      </c>
      <c r="F24" s="183">
        <v>5024</v>
      </c>
      <c r="G24" s="183"/>
      <c r="H24" s="156"/>
      <c r="I24" s="157" t="s">
        <v>31</v>
      </c>
      <c r="J24" s="184">
        <v>210</v>
      </c>
      <c r="K24" s="139">
        <v>49.5</v>
      </c>
      <c r="L24" s="139">
        <v>49.3</v>
      </c>
      <c r="M24" s="185"/>
      <c r="N24" s="185"/>
      <c r="O24" s="139"/>
      <c r="P24" s="185"/>
      <c r="Q24" s="139"/>
      <c r="R24" s="139"/>
      <c r="S24" s="186"/>
      <c r="T24" s="186"/>
      <c r="U24" s="139"/>
      <c r="V24" s="139"/>
      <c r="W24" s="139"/>
      <c r="X24" s="239"/>
      <c r="Y24" s="216"/>
      <c r="Z24" s="139"/>
      <c r="AA24" s="85" t="e">
        <f aca="true" t="shared" si="2" ref="AA24:AA62">+S24/R24*100</f>
        <v>#DIV/0!</v>
      </c>
      <c r="AB24" s="108"/>
      <c r="AC24" s="23"/>
      <c r="AD24" s="123" t="s">
        <v>34</v>
      </c>
      <c r="AE24" s="201"/>
    </row>
    <row r="25" spans="1:31" ht="14.25">
      <c r="A25" s="96"/>
      <c r="B25" s="92"/>
      <c r="C25" s="96"/>
      <c r="D25" s="93"/>
      <c r="E25" s="182">
        <v>5311</v>
      </c>
      <c r="F25" s="183">
        <v>5021</v>
      </c>
      <c r="G25" s="183"/>
      <c r="H25" s="156"/>
      <c r="I25" s="157" t="s">
        <v>31</v>
      </c>
      <c r="J25" s="184">
        <v>210</v>
      </c>
      <c r="K25" s="139"/>
      <c r="L25" s="139"/>
      <c r="M25" s="185">
        <v>0</v>
      </c>
      <c r="N25" s="185">
        <v>4.9</v>
      </c>
      <c r="O25" s="139">
        <v>1</v>
      </c>
      <c r="P25" s="185">
        <v>1</v>
      </c>
      <c r="Q25" s="139">
        <v>1</v>
      </c>
      <c r="R25" s="139">
        <v>1</v>
      </c>
      <c r="S25" s="186">
        <v>1</v>
      </c>
      <c r="T25" s="186">
        <v>0</v>
      </c>
      <c r="U25" s="139">
        <v>50</v>
      </c>
      <c r="V25" s="139">
        <v>50</v>
      </c>
      <c r="W25" s="139">
        <v>50</v>
      </c>
      <c r="X25" s="239">
        <v>0</v>
      </c>
      <c r="Y25" s="216">
        <v>50</v>
      </c>
      <c r="Z25" s="139">
        <v>50</v>
      </c>
      <c r="AA25" s="85">
        <f t="shared" si="2"/>
        <v>100</v>
      </c>
      <c r="AB25" s="108"/>
      <c r="AC25" s="23"/>
      <c r="AD25" s="123" t="s">
        <v>68</v>
      </c>
      <c r="AE25" s="201"/>
    </row>
    <row r="26" spans="1:31" ht="14.25">
      <c r="A26" s="96"/>
      <c r="B26" s="92"/>
      <c r="C26" s="96"/>
      <c r="D26" s="93"/>
      <c r="E26" s="182">
        <v>5311</v>
      </c>
      <c r="F26" s="183">
        <v>5024</v>
      </c>
      <c r="G26" s="183"/>
      <c r="H26" s="156"/>
      <c r="I26" s="157"/>
      <c r="J26" s="184"/>
      <c r="K26" s="139"/>
      <c r="L26" s="139"/>
      <c r="M26" s="185">
        <v>49.3</v>
      </c>
      <c r="N26" s="185">
        <v>65.4</v>
      </c>
      <c r="O26" s="139">
        <v>0</v>
      </c>
      <c r="P26" s="185">
        <v>219</v>
      </c>
      <c r="Q26" s="139">
        <v>0</v>
      </c>
      <c r="R26" s="139">
        <v>0</v>
      </c>
      <c r="S26" s="186">
        <v>0</v>
      </c>
      <c r="T26" s="186">
        <v>97.2</v>
      </c>
      <c r="U26" s="139">
        <v>0</v>
      </c>
      <c r="V26" s="139">
        <v>0</v>
      </c>
      <c r="W26" s="139">
        <v>0</v>
      </c>
      <c r="X26" s="239">
        <v>0</v>
      </c>
      <c r="Y26" s="216">
        <v>0</v>
      </c>
      <c r="Z26" s="139">
        <v>0</v>
      </c>
      <c r="AA26" s="85" t="e">
        <f t="shared" si="2"/>
        <v>#DIV/0!</v>
      </c>
      <c r="AB26" s="108"/>
      <c r="AC26" s="23"/>
      <c r="AD26" s="123" t="s">
        <v>34</v>
      </c>
      <c r="AE26" s="201"/>
    </row>
    <row r="27" spans="1:31" ht="14.25">
      <c r="A27" s="96"/>
      <c r="B27" s="92"/>
      <c r="C27" s="96">
        <v>232</v>
      </c>
      <c r="D27" s="93" t="s">
        <v>46</v>
      </c>
      <c r="E27" s="182">
        <v>5311</v>
      </c>
      <c r="F27" s="183">
        <v>5031</v>
      </c>
      <c r="G27" s="183"/>
      <c r="H27" s="156"/>
      <c r="I27" s="157" t="s">
        <v>31</v>
      </c>
      <c r="J27" s="184">
        <v>210</v>
      </c>
      <c r="K27" s="139">
        <v>1840</v>
      </c>
      <c r="L27" s="139">
        <v>1678.9</v>
      </c>
      <c r="M27" s="185">
        <v>1678.9</v>
      </c>
      <c r="N27" s="185">
        <v>2040.8</v>
      </c>
      <c r="O27" s="185">
        <v>2184.3</v>
      </c>
      <c r="P27" s="185">
        <v>1778.2</v>
      </c>
      <c r="Q27" s="139">
        <v>1809.2</v>
      </c>
      <c r="R27" s="139">
        <v>1773.7</v>
      </c>
      <c r="S27" s="186">
        <v>1750.4</v>
      </c>
      <c r="T27" s="186">
        <v>1845.3</v>
      </c>
      <c r="U27" s="139">
        <v>2330</v>
      </c>
      <c r="V27" s="139">
        <v>2764</v>
      </c>
      <c r="W27" s="139">
        <v>2764</v>
      </c>
      <c r="X27" s="239">
        <v>0</v>
      </c>
      <c r="Y27" s="216">
        <v>2764</v>
      </c>
      <c r="Z27" s="139">
        <v>2764</v>
      </c>
      <c r="AA27" s="85">
        <f t="shared" si="2"/>
        <v>98.68636184247617</v>
      </c>
      <c r="AB27" s="108"/>
      <c r="AC27" s="109"/>
      <c r="AD27" s="124" t="s">
        <v>35</v>
      </c>
      <c r="AE27" s="201"/>
    </row>
    <row r="28" spans="1:31" ht="14.25">
      <c r="A28" s="96"/>
      <c r="B28" s="92"/>
      <c r="C28" s="96">
        <v>232</v>
      </c>
      <c r="D28" s="93" t="s">
        <v>46</v>
      </c>
      <c r="E28" s="182">
        <v>5311</v>
      </c>
      <c r="F28" s="183">
        <v>5032</v>
      </c>
      <c r="G28" s="183"/>
      <c r="H28" s="156"/>
      <c r="I28" s="157" t="s">
        <v>31</v>
      </c>
      <c r="J28" s="184">
        <v>210</v>
      </c>
      <c r="K28" s="139">
        <v>637</v>
      </c>
      <c r="L28" s="139">
        <v>581.1</v>
      </c>
      <c r="M28" s="185">
        <v>581.1</v>
      </c>
      <c r="N28" s="185">
        <v>706.4</v>
      </c>
      <c r="O28" s="185">
        <v>756.1</v>
      </c>
      <c r="P28" s="185">
        <v>615.5</v>
      </c>
      <c r="Q28" s="139">
        <v>626.3</v>
      </c>
      <c r="R28" s="139">
        <v>640.4</v>
      </c>
      <c r="S28" s="186">
        <v>630.1</v>
      </c>
      <c r="T28" s="186">
        <v>664.2</v>
      </c>
      <c r="U28" s="139">
        <v>839</v>
      </c>
      <c r="V28" s="139">
        <v>993</v>
      </c>
      <c r="W28" s="139">
        <v>993</v>
      </c>
      <c r="X28" s="239">
        <v>0</v>
      </c>
      <c r="Y28" s="216">
        <v>993</v>
      </c>
      <c r="Z28" s="139">
        <v>993</v>
      </c>
      <c r="AA28" s="85">
        <f t="shared" si="2"/>
        <v>98.39163023110557</v>
      </c>
      <c r="AB28" s="108"/>
      <c r="AC28" s="109"/>
      <c r="AD28" s="124" t="s">
        <v>36</v>
      </c>
      <c r="AE28" s="201"/>
    </row>
    <row r="29" spans="1:31" ht="14.25">
      <c r="A29" s="96"/>
      <c r="B29" s="92"/>
      <c r="C29" s="96">
        <v>232</v>
      </c>
      <c r="D29" s="93" t="s">
        <v>46</v>
      </c>
      <c r="E29" s="182">
        <v>5311</v>
      </c>
      <c r="F29" s="183">
        <v>5038</v>
      </c>
      <c r="G29" s="183"/>
      <c r="H29" s="156"/>
      <c r="I29" s="157" t="s">
        <v>31</v>
      </c>
      <c r="J29" s="184">
        <v>210</v>
      </c>
      <c r="K29" s="139">
        <v>33</v>
      </c>
      <c r="L29" s="139">
        <v>26</v>
      </c>
      <c r="M29" s="185">
        <v>26</v>
      </c>
      <c r="N29" s="185">
        <v>0</v>
      </c>
      <c r="O29" s="185">
        <v>0</v>
      </c>
      <c r="P29" s="185">
        <v>0</v>
      </c>
      <c r="Q29" s="139">
        <v>0</v>
      </c>
      <c r="R29" s="139">
        <v>0</v>
      </c>
      <c r="S29" s="186">
        <v>0</v>
      </c>
      <c r="T29" s="186">
        <v>0</v>
      </c>
      <c r="U29" s="139">
        <v>0</v>
      </c>
      <c r="V29" s="139">
        <v>0</v>
      </c>
      <c r="W29" s="139">
        <v>0</v>
      </c>
      <c r="X29" s="239">
        <v>0</v>
      </c>
      <c r="Y29" s="216">
        <v>0</v>
      </c>
      <c r="Z29" s="139">
        <v>0</v>
      </c>
      <c r="AA29" s="85" t="e">
        <f t="shared" si="2"/>
        <v>#DIV/0!</v>
      </c>
      <c r="AB29" s="108"/>
      <c r="AC29" s="109"/>
      <c r="AD29" s="124" t="s">
        <v>37</v>
      </c>
      <c r="AE29" s="201"/>
    </row>
    <row r="30" spans="1:31" ht="14.25">
      <c r="A30" s="96"/>
      <c r="B30" s="92"/>
      <c r="C30" s="96"/>
      <c r="D30" s="93"/>
      <c r="E30" s="182">
        <v>5311</v>
      </c>
      <c r="F30" s="183">
        <v>5131</v>
      </c>
      <c r="G30" s="183"/>
      <c r="H30" s="156"/>
      <c r="I30" s="157"/>
      <c r="J30" s="184"/>
      <c r="K30" s="139"/>
      <c r="L30" s="139"/>
      <c r="M30" s="185">
        <v>0</v>
      </c>
      <c r="N30" s="185">
        <v>0</v>
      </c>
      <c r="O30" s="185">
        <v>0</v>
      </c>
      <c r="P30" s="185">
        <v>0.6</v>
      </c>
      <c r="Q30" s="139">
        <v>5</v>
      </c>
      <c r="R30" s="139">
        <v>0</v>
      </c>
      <c r="S30" s="186">
        <v>0</v>
      </c>
      <c r="T30" s="186">
        <v>0</v>
      </c>
      <c r="U30" s="139">
        <v>12</v>
      </c>
      <c r="V30" s="139">
        <v>20</v>
      </c>
      <c r="W30" s="139">
        <v>20</v>
      </c>
      <c r="X30" s="239">
        <v>0</v>
      </c>
      <c r="Y30" s="216">
        <v>20</v>
      </c>
      <c r="Z30" s="139">
        <v>20</v>
      </c>
      <c r="AA30" s="85" t="e">
        <f t="shared" si="2"/>
        <v>#DIV/0!</v>
      </c>
      <c r="AB30" s="108"/>
      <c r="AC30" s="109"/>
      <c r="AD30" s="124" t="s">
        <v>57</v>
      </c>
      <c r="AE30" s="201"/>
    </row>
    <row r="31" spans="1:31" ht="14.25">
      <c r="A31" s="96"/>
      <c r="B31" s="92"/>
      <c r="C31" s="96">
        <v>232</v>
      </c>
      <c r="D31" s="93" t="s">
        <v>46</v>
      </c>
      <c r="E31" s="123">
        <v>5311</v>
      </c>
      <c r="F31" s="183">
        <v>5134</v>
      </c>
      <c r="G31" s="183"/>
      <c r="H31" s="156"/>
      <c r="I31" s="157" t="s">
        <v>31</v>
      </c>
      <c r="J31" s="184">
        <v>210</v>
      </c>
      <c r="K31" s="139">
        <v>159</v>
      </c>
      <c r="L31" s="139">
        <v>159</v>
      </c>
      <c r="M31" s="185">
        <v>159</v>
      </c>
      <c r="N31" s="185">
        <v>434.1</v>
      </c>
      <c r="O31" s="185">
        <v>318.1</v>
      </c>
      <c r="P31" s="185">
        <v>137.5</v>
      </c>
      <c r="Q31" s="139">
        <v>285.2</v>
      </c>
      <c r="R31" s="139">
        <v>202</v>
      </c>
      <c r="S31" s="186">
        <v>150.3</v>
      </c>
      <c r="T31" s="186">
        <v>269.4</v>
      </c>
      <c r="U31" s="139">
        <v>530</v>
      </c>
      <c r="V31" s="139">
        <v>275</v>
      </c>
      <c r="W31" s="139">
        <v>275</v>
      </c>
      <c r="X31" s="239">
        <v>0</v>
      </c>
      <c r="Y31" s="216">
        <v>275</v>
      </c>
      <c r="Z31" s="139">
        <v>275</v>
      </c>
      <c r="AA31" s="85">
        <f t="shared" si="2"/>
        <v>74.40594059405942</v>
      </c>
      <c r="AB31" s="108"/>
      <c r="AC31" s="109"/>
      <c r="AD31" s="124" t="s">
        <v>84</v>
      </c>
      <c r="AE31" s="201"/>
    </row>
    <row r="32" spans="1:31" ht="14.25">
      <c r="A32" s="96"/>
      <c r="B32" s="92"/>
      <c r="C32" s="96">
        <v>232</v>
      </c>
      <c r="D32" s="93" t="s">
        <v>46</v>
      </c>
      <c r="E32" s="123">
        <v>5311</v>
      </c>
      <c r="F32" s="183">
        <v>5136</v>
      </c>
      <c r="G32" s="183"/>
      <c r="H32" s="156"/>
      <c r="I32" s="157" t="s">
        <v>31</v>
      </c>
      <c r="J32" s="184">
        <v>210</v>
      </c>
      <c r="K32" s="139">
        <v>17</v>
      </c>
      <c r="L32" s="139">
        <v>15</v>
      </c>
      <c r="M32" s="185">
        <v>15</v>
      </c>
      <c r="N32" s="185">
        <v>7.3</v>
      </c>
      <c r="O32" s="185">
        <v>17.7</v>
      </c>
      <c r="P32" s="185">
        <v>20.3</v>
      </c>
      <c r="Q32" s="139">
        <v>14.4</v>
      </c>
      <c r="R32" s="139">
        <v>3.5</v>
      </c>
      <c r="S32" s="186">
        <v>0.9</v>
      </c>
      <c r="T32" s="186">
        <v>7.1</v>
      </c>
      <c r="U32" s="139">
        <v>10</v>
      </c>
      <c r="V32" s="139">
        <v>10</v>
      </c>
      <c r="W32" s="139">
        <v>10</v>
      </c>
      <c r="X32" s="239">
        <v>0</v>
      </c>
      <c r="Y32" s="216">
        <v>10</v>
      </c>
      <c r="Z32" s="139">
        <v>10</v>
      </c>
      <c r="AA32" s="85">
        <f t="shared" si="2"/>
        <v>25.71428571428572</v>
      </c>
      <c r="AB32" s="108"/>
      <c r="AC32" s="109"/>
      <c r="AD32" s="124" t="s">
        <v>25</v>
      </c>
      <c r="AE32" s="201"/>
    </row>
    <row r="33" spans="1:32" ht="14.25" customHeight="1">
      <c r="A33" s="96"/>
      <c r="B33" s="92"/>
      <c r="C33" s="96">
        <v>232</v>
      </c>
      <c r="D33" s="93" t="s">
        <v>46</v>
      </c>
      <c r="E33" s="123">
        <v>5311</v>
      </c>
      <c r="F33" s="183">
        <v>5137</v>
      </c>
      <c r="G33" s="183"/>
      <c r="H33" s="156"/>
      <c r="I33" s="157" t="s">
        <v>31</v>
      </c>
      <c r="J33" s="184">
        <v>210</v>
      </c>
      <c r="K33" s="139">
        <v>288</v>
      </c>
      <c r="L33" s="139">
        <v>234.3</v>
      </c>
      <c r="M33" s="185">
        <v>234.3</v>
      </c>
      <c r="N33" s="185">
        <v>342.7</v>
      </c>
      <c r="O33" s="185">
        <v>237.7</v>
      </c>
      <c r="P33" s="185">
        <v>41.1</v>
      </c>
      <c r="Q33" s="139">
        <v>111.1</v>
      </c>
      <c r="R33" s="139">
        <v>134.4</v>
      </c>
      <c r="S33" s="186">
        <v>54.8</v>
      </c>
      <c r="T33" s="186">
        <v>60.7</v>
      </c>
      <c r="U33" s="139">
        <v>178</v>
      </c>
      <c r="V33" s="139">
        <v>650</v>
      </c>
      <c r="W33" s="139">
        <v>650</v>
      </c>
      <c r="X33" s="239">
        <v>0</v>
      </c>
      <c r="Y33" s="216">
        <v>650</v>
      </c>
      <c r="Z33" s="139">
        <v>650</v>
      </c>
      <c r="AA33" s="85">
        <f t="shared" si="2"/>
        <v>40.77380952380952</v>
      </c>
      <c r="AB33" s="108"/>
      <c r="AC33" s="109"/>
      <c r="AD33" s="225" t="s">
        <v>91</v>
      </c>
      <c r="AE33" s="226"/>
      <c r="AF33" s="114"/>
    </row>
    <row r="34" spans="1:31" ht="14.25">
      <c r="A34" s="96"/>
      <c r="B34" s="92"/>
      <c r="C34" s="96">
        <v>232</v>
      </c>
      <c r="D34" s="93" t="s">
        <v>46</v>
      </c>
      <c r="E34" s="123">
        <v>5311</v>
      </c>
      <c r="F34" s="183">
        <v>5139</v>
      </c>
      <c r="G34" s="183"/>
      <c r="H34" s="156"/>
      <c r="I34" s="157" t="s">
        <v>31</v>
      </c>
      <c r="J34" s="184">
        <v>210</v>
      </c>
      <c r="K34" s="139">
        <v>180</v>
      </c>
      <c r="L34" s="139">
        <v>138</v>
      </c>
      <c r="M34" s="185">
        <v>138</v>
      </c>
      <c r="N34" s="185">
        <v>89.7</v>
      </c>
      <c r="O34" s="185">
        <v>123</v>
      </c>
      <c r="P34" s="185">
        <v>97.5</v>
      </c>
      <c r="Q34" s="139">
        <v>149.4</v>
      </c>
      <c r="R34" s="139">
        <v>55.3</v>
      </c>
      <c r="S34" s="186">
        <v>74.8</v>
      </c>
      <c r="T34" s="186">
        <v>51.5</v>
      </c>
      <c r="U34" s="139">
        <v>125</v>
      </c>
      <c r="V34" s="139">
        <v>150</v>
      </c>
      <c r="W34" s="139">
        <v>150</v>
      </c>
      <c r="X34" s="239">
        <v>0</v>
      </c>
      <c r="Y34" s="216">
        <v>150</v>
      </c>
      <c r="Z34" s="139">
        <v>150</v>
      </c>
      <c r="AA34" s="85">
        <f t="shared" si="2"/>
        <v>135.2622061482821</v>
      </c>
      <c r="AB34" s="108"/>
      <c r="AC34" s="109"/>
      <c r="AD34" s="124" t="s">
        <v>70</v>
      </c>
      <c r="AE34" s="201"/>
    </row>
    <row r="35" spans="1:31" ht="14.25">
      <c r="A35" s="96"/>
      <c r="B35" s="92"/>
      <c r="C35" s="96">
        <v>232</v>
      </c>
      <c r="D35" s="93" t="s">
        <v>46</v>
      </c>
      <c r="E35" s="123">
        <v>5311</v>
      </c>
      <c r="F35" s="183">
        <v>5151</v>
      </c>
      <c r="G35" s="183"/>
      <c r="H35" s="156"/>
      <c r="I35" s="157" t="s">
        <v>31</v>
      </c>
      <c r="J35" s="184">
        <v>210</v>
      </c>
      <c r="K35" s="139">
        <v>12</v>
      </c>
      <c r="L35" s="139">
        <v>8.4</v>
      </c>
      <c r="M35" s="185">
        <v>8.4</v>
      </c>
      <c r="N35" s="185">
        <v>10</v>
      </c>
      <c r="O35" s="185">
        <v>20.6</v>
      </c>
      <c r="P35" s="185">
        <v>29.1</v>
      </c>
      <c r="Q35" s="139">
        <v>47.6</v>
      </c>
      <c r="R35" s="139">
        <v>45.2</v>
      </c>
      <c r="S35" s="186">
        <v>24.5</v>
      </c>
      <c r="T35" s="186">
        <v>0</v>
      </c>
      <c r="U35" s="139">
        <v>70</v>
      </c>
      <c r="V35" s="139">
        <v>80</v>
      </c>
      <c r="W35" s="139">
        <v>80</v>
      </c>
      <c r="X35" s="239">
        <v>0</v>
      </c>
      <c r="Y35" s="216">
        <v>80</v>
      </c>
      <c r="Z35" s="139">
        <v>80</v>
      </c>
      <c r="AA35" s="85">
        <f t="shared" si="2"/>
        <v>54.20353982300885</v>
      </c>
      <c r="AB35" s="108"/>
      <c r="AC35" s="109"/>
      <c r="AD35" s="124" t="s">
        <v>26</v>
      </c>
      <c r="AE35" s="201"/>
    </row>
    <row r="36" spans="1:31" ht="14.25">
      <c r="A36" s="96"/>
      <c r="B36" s="92"/>
      <c r="C36" s="96">
        <v>232</v>
      </c>
      <c r="D36" s="93" t="s">
        <v>46</v>
      </c>
      <c r="E36" s="123">
        <v>5311</v>
      </c>
      <c r="F36" s="183">
        <v>5152</v>
      </c>
      <c r="G36" s="183"/>
      <c r="H36" s="156"/>
      <c r="I36" s="157" t="s">
        <v>31</v>
      </c>
      <c r="J36" s="184">
        <v>210</v>
      </c>
      <c r="K36" s="139">
        <v>72</v>
      </c>
      <c r="L36" s="139">
        <v>54</v>
      </c>
      <c r="M36" s="185">
        <v>54</v>
      </c>
      <c r="N36" s="185">
        <v>57.2</v>
      </c>
      <c r="O36" s="185">
        <v>65.7</v>
      </c>
      <c r="P36" s="185">
        <v>63.8</v>
      </c>
      <c r="Q36" s="139">
        <v>36.3</v>
      </c>
      <c r="R36" s="139">
        <v>70.5</v>
      </c>
      <c r="S36" s="186">
        <v>46.9</v>
      </c>
      <c r="T36" s="186">
        <v>0</v>
      </c>
      <c r="U36" s="139">
        <v>320</v>
      </c>
      <c r="V36" s="139">
        <v>350</v>
      </c>
      <c r="W36" s="139">
        <v>350</v>
      </c>
      <c r="X36" s="239">
        <v>0</v>
      </c>
      <c r="Y36" s="216">
        <v>350</v>
      </c>
      <c r="Z36" s="139">
        <v>350</v>
      </c>
      <c r="AA36" s="85">
        <f t="shared" si="2"/>
        <v>66.52482269503545</v>
      </c>
      <c r="AB36" s="108"/>
      <c r="AC36" s="109"/>
      <c r="AD36" s="124" t="s">
        <v>27</v>
      </c>
      <c r="AE36" s="201"/>
    </row>
    <row r="37" spans="1:31" ht="14.25">
      <c r="A37" s="96"/>
      <c r="B37" s="92"/>
      <c r="C37" s="96"/>
      <c r="D37" s="93"/>
      <c r="E37" s="123">
        <v>5311</v>
      </c>
      <c r="F37" s="183">
        <v>5153</v>
      </c>
      <c r="G37" s="183"/>
      <c r="H37" s="156"/>
      <c r="I37" s="157"/>
      <c r="J37" s="184"/>
      <c r="K37" s="139"/>
      <c r="L37" s="139"/>
      <c r="M37" s="185"/>
      <c r="N37" s="185"/>
      <c r="O37" s="185"/>
      <c r="P37" s="185"/>
      <c r="Q37" s="139"/>
      <c r="R37" s="139"/>
      <c r="S37" s="186">
        <v>0</v>
      </c>
      <c r="T37" s="186">
        <v>0</v>
      </c>
      <c r="U37" s="139">
        <v>8</v>
      </c>
      <c r="V37" s="139">
        <v>12</v>
      </c>
      <c r="W37" s="139">
        <v>12</v>
      </c>
      <c r="X37" s="239">
        <v>0</v>
      </c>
      <c r="Y37" s="216">
        <v>12</v>
      </c>
      <c r="Z37" s="139">
        <v>12</v>
      </c>
      <c r="AA37" s="85"/>
      <c r="AB37" s="108"/>
      <c r="AC37" s="109"/>
      <c r="AD37" s="123" t="s">
        <v>93</v>
      </c>
      <c r="AE37" s="201"/>
    </row>
    <row r="38" spans="1:31" ht="14.25">
      <c r="A38" s="96"/>
      <c r="B38" s="92"/>
      <c r="C38" s="96">
        <v>232</v>
      </c>
      <c r="D38" s="93" t="s">
        <v>46</v>
      </c>
      <c r="E38" s="123">
        <v>5311</v>
      </c>
      <c r="F38" s="183">
        <v>5154</v>
      </c>
      <c r="G38" s="183"/>
      <c r="H38" s="156"/>
      <c r="I38" s="157" t="s">
        <v>31</v>
      </c>
      <c r="J38" s="184">
        <v>210</v>
      </c>
      <c r="K38" s="139">
        <v>30</v>
      </c>
      <c r="L38" s="139">
        <v>21.6</v>
      </c>
      <c r="M38" s="185">
        <v>21.6</v>
      </c>
      <c r="N38" s="185">
        <v>23.2</v>
      </c>
      <c r="O38" s="185">
        <v>21.6</v>
      </c>
      <c r="P38" s="185">
        <v>34.1</v>
      </c>
      <c r="Q38" s="139">
        <v>30.9</v>
      </c>
      <c r="R38" s="139">
        <v>39.4</v>
      </c>
      <c r="S38" s="186">
        <v>22.4</v>
      </c>
      <c r="T38" s="186">
        <v>0</v>
      </c>
      <c r="U38" s="139">
        <v>48</v>
      </c>
      <c r="V38" s="139">
        <v>60</v>
      </c>
      <c r="W38" s="139">
        <v>60</v>
      </c>
      <c r="X38" s="239">
        <v>0</v>
      </c>
      <c r="Y38" s="216">
        <v>60</v>
      </c>
      <c r="Z38" s="139">
        <v>60</v>
      </c>
      <c r="AA38" s="85">
        <f t="shared" si="2"/>
        <v>56.852791878172596</v>
      </c>
      <c r="AB38" s="108"/>
      <c r="AC38" s="109"/>
      <c r="AD38" s="124" t="s">
        <v>28</v>
      </c>
      <c r="AE38" s="201"/>
    </row>
    <row r="39" spans="1:31" ht="14.25">
      <c r="A39" s="96"/>
      <c r="B39" s="92"/>
      <c r="C39" s="96">
        <v>232</v>
      </c>
      <c r="D39" s="93" t="s">
        <v>46</v>
      </c>
      <c r="E39" s="123">
        <v>5311</v>
      </c>
      <c r="F39" s="183">
        <v>5156</v>
      </c>
      <c r="G39" s="183"/>
      <c r="H39" s="156"/>
      <c r="I39" s="157" t="s">
        <v>31</v>
      </c>
      <c r="J39" s="184">
        <v>210</v>
      </c>
      <c r="K39" s="139">
        <v>150</v>
      </c>
      <c r="L39" s="139">
        <v>72.5</v>
      </c>
      <c r="M39" s="185">
        <v>72.5</v>
      </c>
      <c r="N39" s="185">
        <v>136.6</v>
      </c>
      <c r="O39" s="185">
        <v>157.4</v>
      </c>
      <c r="P39" s="185">
        <v>181.3</v>
      </c>
      <c r="Q39" s="139">
        <v>210</v>
      </c>
      <c r="R39" s="139">
        <v>212.2</v>
      </c>
      <c r="S39" s="186">
        <v>206.9</v>
      </c>
      <c r="T39" s="186">
        <v>225.7</v>
      </c>
      <c r="U39" s="139">
        <v>240</v>
      </c>
      <c r="V39" s="139">
        <v>290</v>
      </c>
      <c r="W39" s="139">
        <v>290</v>
      </c>
      <c r="X39" s="239">
        <v>0</v>
      </c>
      <c r="Y39" s="216">
        <v>290</v>
      </c>
      <c r="Z39" s="139">
        <v>290</v>
      </c>
      <c r="AA39" s="85">
        <f t="shared" si="2"/>
        <v>97.50235626767201</v>
      </c>
      <c r="AB39" s="108"/>
      <c r="AC39" s="109"/>
      <c r="AD39" s="123" t="s">
        <v>89</v>
      </c>
      <c r="AE39" s="201"/>
    </row>
    <row r="40" spans="1:31" ht="14.25">
      <c r="A40" s="96"/>
      <c r="B40" s="92"/>
      <c r="C40" s="96">
        <v>232</v>
      </c>
      <c r="D40" s="93" t="s">
        <v>46</v>
      </c>
      <c r="E40" s="123">
        <v>5311</v>
      </c>
      <c r="F40" s="183">
        <v>5161</v>
      </c>
      <c r="G40" s="183"/>
      <c r="H40" s="156"/>
      <c r="I40" s="157" t="s">
        <v>31</v>
      </c>
      <c r="J40" s="184">
        <v>210</v>
      </c>
      <c r="K40" s="139">
        <v>3</v>
      </c>
      <c r="L40" s="139">
        <v>0.7</v>
      </c>
      <c r="M40" s="185">
        <v>0.7</v>
      </c>
      <c r="N40" s="185">
        <v>2.1</v>
      </c>
      <c r="O40" s="185">
        <v>0.5</v>
      </c>
      <c r="P40" s="185">
        <v>0.2</v>
      </c>
      <c r="Q40" s="139">
        <v>0.5</v>
      </c>
      <c r="R40" s="139">
        <v>0.2</v>
      </c>
      <c r="S40" s="186">
        <v>0.2</v>
      </c>
      <c r="T40" s="186">
        <v>0.2</v>
      </c>
      <c r="U40" s="139">
        <v>1.1</v>
      </c>
      <c r="V40" s="139">
        <v>1</v>
      </c>
      <c r="W40" s="139">
        <v>1</v>
      </c>
      <c r="X40" s="239">
        <v>0</v>
      </c>
      <c r="Y40" s="216">
        <v>1</v>
      </c>
      <c r="Z40" s="139">
        <v>1</v>
      </c>
      <c r="AA40" s="85">
        <f t="shared" si="2"/>
        <v>100</v>
      </c>
      <c r="AB40" s="108"/>
      <c r="AC40" s="109"/>
      <c r="AD40" s="124" t="s">
        <v>29</v>
      </c>
      <c r="AE40" s="201"/>
    </row>
    <row r="41" spans="1:31" ht="14.25">
      <c r="A41" s="96"/>
      <c r="B41" s="92"/>
      <c r="C41" s="96">
        <v>232</v>
      </c>
      <c r="D41" s="93" t="s">
        <v>46</v>
      </c>
      <c r="E41" s="123">
        <v>5311</v>
      </c>
      <c r="F41" s="183">
        <v>5162</v>
      </c>
      <c r="G41" s="183"/>
      <c r="H41" s="156"/>
      <c r="I41" s="157" t="s">
        <v>31</v>
      </c>
      <c r="J41" s="184">
        <v>210</v>
      </c>
      <c r="K41" s="139">
        <v>125</v>
      </c>
      <c r="L41" s="139">
        <v>118.3</v>
      </c>
      <c r="M41" s="185">
        <v>118.3</v>
      </c>
      <c r="N41" s="185">
        <v>101.9</v>
      </c>
      <c r="O41" s="185">
        <v>102.2</v>
      </c>
      <c r="P41" s="185">
        <v>151.2</v>
      </c>
      <c r="Q41" s="139">
        <v>150.2</v>
      </c>
      <c r="R41" s="139">
        <v>131.7</v>
      </c>
      <c r="S41" s="186">
        <v>116.4</v>
      </c>
      <c r="T41" s="186">
        <v>111</v>
      </c>
      <c r="U41" s="139">
        <v>150</v>
      </c>
      <c r="V41" s="139">
        <v>150</v>
      </c>
      <c r="W41" s="139">
        <v>150</v>
      </c>
      <c r="X41" s="239">
        <v>0</v>
      </c>
      <c r="Y41" s="216">
        <v>150</v>
      </c>
      <c r="Z41" s="139">
        <v>150</v>
      </c>
      <c r="AA41" s="85">
        <f t="shared" si="2"/>
        <v>88.38268792710707</v>
      </c>
      <c r="AB41" s="108"/>
      <c r="AC41" s="109"/>
      <c r="AD41" s="124" t="s">
        <v>30</v>
      </c>
      <c r="AE41" s="201"/>
    </row>
    <row r="42" spans="1:31" ht="14.25" hidden="1">
      <c r="A42" s="96"/>
      <c r="B42" s="92"/>
      <c r="C42" s="96">
        <v>232</v>
      </c>
      <c r="D42" s="93" t="s">
        <v>46</v>
      </c>
      <c r="E42" s="123">
        <v>5311</v>
      </c>
      <c r="F42" s="183">
        <v>5163</v>
      </c>
      <c r="G42" s="183"/>
      <c r="H42" s="156"/>
      <c r="I42" s="157" t="s">
        <v>31</v>
      </c>
      <c r="J42" s="184">
        <v>210</v>
      </c>
      <c r="K42" s="139">
        <v>55.5</v>
      </c>
      <c r="L42" s="139">
        <v>54.8</v>
      </c>
      <c r="M42" s="185">
        <v>54.8</v>
      </c>
      <c r="N42" s="185">
        <v>31.6</v>
      </c>
      <c r="O42" s="185">
        <v>32</v>
      </c>
      <c r="P42" s="185">
        <v>0</v>
      </c>
      <c r="Q42" s="139">
        <v>0</v>
      </c>
      <c r="R42" s="139">
        <v>0</v>
      </c>
      <c r="S42" s="186">
        <v>0</v>
      </c>
      <c r="T42" s="186"/>
      <c r="U42" s="139"/>
      <c r="V42" s="139">
        <v>0</v>
      </c>
      <c r="W42" s="139">
        <v>0</v>
      </c>
      <c r="X42" s="239"/>
      <c r="Y42" s="216">
        <v>0</v>
      </c>
      <c r="Z42" s="139">
        <v>0</v>
      </c>
      <c r="AA42" s="85" t="e">
        <f t="shared" si="2"/>
        <v>#DIV/0!</v>
      </c>
      <c r="AB42" s="108"/>
      <c r="AC42" s="109"/>
      <c r="AD42" s="124" t="s">
        <v>60</v>
      </c>
      <c r="AE42" s="201"/>
    </row>
    <row r="43" spans="1:31" ht="15">
      <c r="A43" s="96"/>
      <c r="B43" s="92"/>
      <c r="C43" s="96">
        <v>232</v>
      </c>
      <c r="D43" s="93" t="s">
        <v>46</v>
      </c>
      <c r="E43" s="123">
        <v>5311</v>
      </c>
      <c r="F43" s="183">
        <v>5164</v>
      </c>
      <c r="G43" s="156"/>
      <c r="H43" s="156"/>
      <c r="I43" s="157" t="s">
        <v>31</v>
      </c>
      <c r="J43" s="184">
        <v>210</v>
      </c>
      <c r="K43" s="139">
        <v>570</v>
      </c>
      <c r="L43" s="139">
        <v>222</v>
      </c>
      <c r="M43" s="185">
        <v>222</v>
      </c>
      <c r="N43" s="185">
        <v>686</v>
      </c>
      <c r="O43" s="185">
        <v>650</v>
      </c>
      <c r="P43" s="185">
        <v>600</v>
      </c>
      <c r="Q43" s="139">
        <v>600</v>
      </c>
      <c r="R43" s="139">
        <v>600</v>
      </c>
      <c r="S43" s="186">
        <v>600</v>
      </c>
      <c r="T43" s="186">
        <v>600</v>
      </c>
      <c r="U43" s="139">
        <v>610</v>
      </c>
      <c r="V43" s="139">
        <v>605</v>
      </c>
      <c r="W43" s="139">
        <v>300</v>
      </c>
      <c r="X43" s="240">
        <v>-300</v>
      </c>
      <c r="Y43" s="216">
        <v>300</v>
      </c>
      <c r="Z43" s="139">
        <v>300</v>
      </c>
      <c r="AA43" s="85">
        <f t="shared" si="2"/>
        <v>100</v>
      </c>
      <c r="AB43" s="108"/>
      <c r="AC43" s="109"/>
      <c r="AD43" s="124" t="s">
        <v>64</v>
      </c>
      <c r="AE43" s="201"/>
    </row>
    <row r="44" spans="1:31" ht="15">
      <c r="A44" s="96"/>
      <c r="B44" s="92"/>
      <c r="C44" s="96">
        <v>232</v>
      </c>
      <c r="D44" s="93" t="s">
        <v>46</v>
      </c>
      <c r="E44" s="123">
        <v>5311</v>
      </c>
      <c r="F44" s="183">
        <v>5167</v>
      </c>
      <c r="G44" s="156"/>
      <c r="H44" s="156"/>
      <c r="I44" s="157" t="s">
        <v>31</v>
      </c>
      <c r="J44" s="184">
        <v>210</v>
      </c>
      <c r="K44" s="139">
        <v>160</v>
      </c>
      <c r="L44" s="139">
        <v>113.1</v>
      </c>
      <c r="M44" s="185">
        <v>113.1</v>
      </c>
      <c r="N44" s="185">
        <v>170</v>
      </c>
      <c r="O44" s="185">
        <v>152.7</v>
      </c>
      <c r="P44" s="185">
        <v>83.3</v>
      </c>
      <c r="Q44" s="139">
        <v>174.4</v>
      </c>
      <c r="R44" s="139">
        <v>194.4</v>
      </c>
      <c r="S44" s="186">
        <v>84.3</v>
      </c>
      <c r="T44" s="186">
        <v>64.9</v>
      </c>
      <c r="U44" s="139">
        <v>150</v>
      </c>
      <c r="V44" s="139">
        <v>150</v>
      </c>
      <c r="W44" s="139">
        <v>100</v>
      </c>
      <c r="X44" s="240">
        <v>-50</v>
      </c>
      <c r="Y44" s="216">
        <v>100</v>
      </c>
      <c r="Z44" s="139">
        <v>100</v>
      </c>
      <c r="AA44" s="85">
        <f t="shared" si="2"/>
        <v>43.364197530864196</v>
      </c>
      <c r="AB44" s="108"/>
      <c r="AC44" s="109"/>
      <c r="AD44" s="124" t="s">
        <v>67</v>
      </c>
      <c r="AE44" s="201"/>
    </row>
    <row r="45" spans="1:31" ht="14.25">
      <c r="A45" s="96"/>
      <c r="B45" s="92"/>
      <c r="C45" s="96">
        <v>232</v>
      </c>
      <c r="D45" s="93" t="s">
        <v>46</v>
      </c>
      <c r="E45" s="182">
        <v>5311</v>
      </c>
      <c r="F45" s="156">
        <v>5169</v>
      </c>
      <c r="G45" s="156"/>
      <c r="H45" s="156"/>
      <c r="I45" s="157" t="s">
        <v>31</v>
      </c>
      <c r="J45" s="184">
        <v>210</v>
      </c>
      <c r="K45" s="139">
        <v>240</v>
      </c>
      <c r="L45" s="139">
        <v>227</v>
      </c>
      <c r="M45" s="160">
        <v>227</v>
      </c>
      <c r="N45" s="160">
        <v>151.4</v>
      </c>
      <c r="O45" s="160">
        <v>114.9</v>
      </c>
      <c r="P45" s="160">
        <v>72.8</v>
      </c>
      <c r="Q45" s="139">
        <v>181.2</v>
      </c>
      <c r="R45" s="139">
        <v>229.2</v>
      </c>
      <c r="S45" s="186">
        <v>154.6</v>
      </c>
      <c r="T45" s="186">
        <v>275.7</v>
      </c>
      <c r="U45" s="139">
        <v>353</v>
      </c>
      <c r="V45" s="139">
        <v>400</v>
      </c>
      <c r="W45" s="139">
        <v>400</v>
      </c>
      <c r="X45" s="239">
        <v>0</v>
      </c>
      <c r="Y45" s="216">
        <v>400</v>
      </c>
      <c r="Z45" s="139">
        <v>400</v>
      </c>
      <c r="AA45" s="85">
        <f t="shared" si="2"/>
        <v>67.45200698080279</v>
      </c>
      <c r="AB45" s="108"/>
      <c r="AC45" s="109"/>
      <c r="AD45" s="121" t="s">
        <v>85</v>
      </c>
      <c r="AE45" s="201"/>
    </row>
    <row r="46" spans="1:31" ht="14.25">
      <c r="A46" s="96"/>
      <c r="B46" s="92"/>
      <c r="C46" s="96">
        <v>232</v>
      </c>
      <c r="D46" s="93" t="s">
        <v>46</v>
      </c>
      <c r="E46" s="182">
        <v>5311</v>
      </c>
      <c r="F46" s="156">
        <v>5171</v>
      </c>
      <c r="G46" s="156"/>
      <c r="H46" s="156"/>
      <c r="I46" s="157" t="s">
        <v>31</v>
      </c>
      <c r="J46" s="184">
        <v>210</v>
      </c>
      <c r="K46" s="139">
        <v>50</v>
      </c>
      <c r="L46" s="139">
        <v>27</v>
      </c>
      <c r="M46" s="160">
        <v>27</v>
      </c>
      <c r="N46" s="160">
        <v>85.8</v>
      </c>
      <c r="O46" s="160">
        <v>133</v>
      </c>
      <c r="P46" s="160">
        <v>56.6</v>
      </c>
      <c r="Q46" s="139">
        <v>84.4</v>
      </c>
      <c r="R46" s="139">
        <v>107.4</v>
      </c>
      <c r="S46" s="186">
        <v>88.4</v>
      </c>
      <c r="T46" s="186">
        <v>106.5</v>
      </c>
      <c r="U46" s="139">
        <v>130</v>
      </c>
      <c r="V46" s="139">
        <v>230</v>
      </c>
      <c r="W46" s="139">
        <v>230</v>
      </c>
      <c r="X46" s="239">
        <v>0</v>
      </c>
      <c r="Y46" s="216">
        <v>230</v>
      </c>
      <c r="Z46" s="139">
        <v>230</v>
      </c>
      <c r="AA46" s="85">
        <f t="shared" si="2"/>
        <v>82.30912476722533</v>
      </c>
      <c r="AB46" s="108"/>
      <c r="AC46" s="109"/>
      <c r="AD46" s="121" t="s">
        <v>92</v>
      </c>
      <c r="AE46" s="201"/>
    </row>
    <row r="47" spans="1:31" ht="14.25">
      <c r="A47" s="96"/>
      <c r="B47" s="92"/>
      <c r="C47" s="96">
        <v>232</v>
      </c>
      <c r="D47" s="93" t="s">
        <v>46</v>
      </c>
      <c r="E47" s="182">
        <v>5311</v>
      </c>
      <c r="F47" s="156">
        <v>5172</v>
      </c>
      <c r="G47" s="156"/>
      <c r="H47" s="156"/>
      <c r="I47" s="157" t="s">
        <v>31</v>
      </c>
      <c r="J47" s="184">
        <v>210</v>
      </c>
      <c r="K47" s="139">
        <v>176</v>
      </c>
      <c r="L47" s="139">
        <v>95.2</v>
      </c>
      <c r="M47" s="160">
        <v>95.2</v>
      </c>
      <c r="N47" s="160">
        <v>18.2</v>
      </c>
      <c r="O47" s="160">
        <v>17.4</v>
      </c>
      <c r="P47" s="160">
        <v>0</v>
      </c>
      <c r="Q47" s="139">
        <v>53.6</v>
      </c>
      <c r="R47" s="139">
        <v>0</v>
      </c>
      <c r="S47" s="186">
        <v>0</v>
      </c>
      <c r="T47" s="186">
        <v>0</v>
      </c>
      <c r="U47" s="139">
        <v>0</v>
      </c>
      <c r="V47" s="139">
        <v>30</v>
      </c>
      <c r="W47" s="139">
        <v>30</v>
      </c>
      <c r="X47" s="239">
        <v>0</v>
      </c>
      <c r="Y47" s="216">
        <v>30</v>
      </c>
      <c r="Z47" s="139">
        <v>30</v>
      </c>
      <c r="AA47" s="85" t="e">
        <f t="shared" si="2"/>
        <v>#DIV/0!</v>
      </c>
      <c r="AB47" s="108"/>
      <c r="AC47" s="109"/>
      <c r="AD47" s="121" t="s">
        <v>65</v>
      </c>
      <c r="AE47" s="201"/>
    </row>
    <row r="48" spans="1:31" ht="14.25">
      <c r="A48" s="96"/>
      <c r="B48" s="92"/>
      <c r="C48" s="96">
        <v>232</v>
      </c>
      <c r="D48" s="93" t="s">
        <v>46</v>
      </c>
      <c r="E48" s="182">
        <v>5311</v>
      </c>
      <c r="F48" s="156">
        <v>5173</v>
      </c>
      <c r="G48" s="156"/>
      <c r="H48" s="156"/>
      <c r="I48" s="157" t="s">
        <v>31</v>
      </c>
      <c r="J48" s="184">
        <v>210</v>
      </c>
      <c r="K48" s="139">
        <v>54</v>
      </c>
      <c r="L48" s="139">
        <v>24.9</v>
      </c>
      <c r="M48" s="160">
        <v>24.9</v>
      </c>
      <c r="N48" s="160">
        <v>71.3</v>
      </c>
      <c r="O48" s="160">
        <v>62.4</v>
      </c>
      <c r="P48" s="160">
        <v>27.6</v>
      </c>
      <c r="Q48" s="139">
        <v>88.2</v>
      </c>
      <c r="R48" s="139">
        <v>112.5</v>
      </c>
      <c r="S48" s="186">
        <v>13.4</v>
      </c>
      <c r="T48" s="186">
        <v>25.5</v>
      </c>
      <c r="U48" s="139">
        <v>50</v>
      </c>
      <c r="V48" s="139">
        <v>60</v>
      </c>
      <c r="W48" s="139">
        <v>60</v>
      </c>
      <c r="X48" s="239">
        <v>0</v>
      </c>
      <c r="Y48" s="216">
        <v>60</v>
      </c>
      <c r="Z48" s="139">
        <v>60</v>
      </c>
      <c r="AA48" s="85">
        <f t="shared" si="2"/>
        <v>11.911111111111111</v>
      </c>
      <c r="AB48" s="108"/>
      <c r="AC48" s="109"/>
      <c r="AD48" s="121" t="s">
        <v>69</v>
      </c>
      <c r="AE48" s="201"/>
    </row>
    <row r="49" spans="1:31" ht="30" customHeight="1">
      <c r="A49" s="96"/>
      <c r="B49" s="92"/>
      <c r="C49" s="96"/>
      <c r="D49" s="93"/>
      <c r="E49" s="182">
        <v>5311</v>
      </c>
      <c r="F49" s="156">
        <v>5179</v>
      </c>
      <c r="G49" s="156"/>
      <c r="H49" s="156"/>
      <c r="I49" s="157"/>
      <c r="J49" s="184"/>
      <c r="K49" s="139"/>
      <c r="L49" s="139"/>
      <c r="M49" s="160">
        <v>0</v>
      </c>
      <c r="N49" s="160">
        <v>0</v>
      </c>
      <c r="O49" s="160">
        <v>27</v>
      </c>
      <c r="P49" s="160">
        <v>54</v>
      </c>
      <c r="Q49" s="139">
        <v>54.2</v>
      </c>
      <c r="R49" s="139">
        <v>45.2</v>
      </c>
      <c r="S49" s="186">
        <v>22.9</v>
      </c>
      <c r="T49" s="186">
        <v>27.6</v>
      </c>
      <c r="U49" s="139">
        <v>20</v>
      </c>
      <c r="V49" s="139">
        <v>40</v>
      </c>
      <c r="W49" s="139">
        <v>30</v>
      </c>
      <c r="X49" s="240">
        <v>-10</v>
      </c>
      <c r="Y49" s="216">
        <v>40</v>
      </c>
      <c r="Z49" s="139">
        <v>40</v>
      </c>
      <c r="AA49" s="85">
        <f t="shared" si="2"/>
        <v>50.66371681415929</v>
      </c>
      <c r="AB49" s="108"/>
      <c r="AC49" s="109"/>
      <c r="AD49" s="125" t="s">
        <v>61</v>
      </c>
      <c r="AE49" s="201"/>
    </row>
    <row r="50" spans="1:31" ht="15" hidden="1">
      <c r="A50" s="96"/>
      <c r="B50" s="92"/>
      <c r="C50" s="96"/>
      <c r="D50" s="93"/>
      <c r="E50" s="182">
        <v>5311</v>
      </c>
      <c r="F50" s="156">
        <v>5194</v>
      </c>
      <c r="G50" s="156"/>
      <c r="H50" s="156"/>
      <c r="I50" s="157"/>
      <c r="J50" s="184"/>
      <c r="K50" s="139"/>
      <c r="L50" s="139"/>
      <c r="M50" s="160"/>
      <c r="N50" s="160"/>
      <c r="O50" s="160"/>
      <c r="P50" s="160">
        <v>18</v>
      </c>
      <c r="Q50" s="139">
        <v>0</v>
      </c>
      <c r="R50" s="139">
        <v>0</v>
      </c>
      <c r="S50" s="186">
        <v>0</v>
      </c>
      <c r="T50" s="186">
        <v>0</v>
      </c>
      <c r="U50" s="139"/>
      <c r="V50" s="139">
        <v>0</v>
      </c>
      <c r="W50" s="139">
        <v>0</v>
      </c>
      <c r="X50" s="240"/>
      <c r="Y50" s="216">
        <v>0</v>
      </c>
      <c r="Z50" s="139">
        <v>0</v>
      </c>
      <c r="AA50" s="85" t="e">
        <f t="shared" si="2"/>
        <v>#DIV/0!</v>
      </c>
      <c r="AB50" s="108"/>
      <c r="AC50" s="109"/>
      <c r="AD50" s="125" t="s">
        <v>75</v>
      </c>
      <c r="AE50" s="201"/>
    </row>
    <row r="51" spans="1:31" ht="15" customHeight="1">
      <c r="A51" s="96"/>
      <c r="B51" s="92"/>
      <c r="C51" s="96"/>
      <c r="D51" s="93"/>
      <c r="E51" s="182">
        <v>5311</v>
      </c>
      <c r="F51" s="156">
        <v>5194</v>
      </c>
      <c r="G51" s="156"/>
      <c r="H51" s="156"/>
      <c r="I51" s="157"/>
      <c r="J51" s="184"/>
      <c r="K51" s="139"/>
      <c r="L51" s="139"/>
      <c r="M51" s="160"/>
      <c r="N51" s="160"/>
      <c r="O51" s="160"/>
      <c r="P51" s="160"/>
      <c r="Q51" s="139">
        <v>0</v>
      </c>
      <c r="R51" s="139">
        <v>0</v>
      </c>
      <c r="S51" s="186">
        <v>0</v>
      </c>
      <c r="T51" s="186">
        <v>0</v>
      </c>
      <c r="U51" s="139">
        <v>0</v>
      </c>
      <c r="V51" s="139">
        <v>100</v>
      </c>
      <c r="W51" s="139">
        <v>50</v>
      </c>
      <c r="X51" s="240">
        <v>-50</v>
      </c>
      <c r="Y51" s="216">
        <v>50</v>
      </c>
      <c r="Z51" s="139">
        <v>50</v>
      </c>
      <c r="AA51" s="85" t="e">
        <f t="shared" si="2"/>
        <v>#DIV/0!</v>
      </c>
      <c r="AB51" s="108"/>
      <c r="AC51" s="109"/>
      <c r="AD51" s="125" t="s">
        <v>100</v>
      </c>
      <c r="AE51" s="201"/>
    </row>
    <row r="52" spans="1:31" ht="14.25">
      <c r="A52" s="96"/>
      <c r="B52" s="92"/>
      <c r="C52" s="96"/>
      <c r="D52" s="93"/>
      <c r="E52" s="182">
        <v>5311</v>
      </c>
      <c r="F52" s="156">
        <v>5361</v>
      </c>
      <c r="G52" s="156"/>
      <c r="H52" s="156"/>
      <c r="I52" s="157"/>
      <c r="J52" s="184"/>
      <c r="K52" s="139"/>
      <c r="L52" s="139"/>
      <c r="M52" s="160"/>
      <c r="N52" s="160"/>
      <c r="O52" s="160"/>
      <c r="P52" s="160">
        <v>0</v>
      </c>
      <c r="Q52" s="139">
        <v>0</v>
      </c>
      <c r="R52" s="139">
        <v>12</v>
      </c>
      <c r="S52" s="186">
        <v>9</v>
      </c>
      <c r="T52" s="186">
        <v>10</v>
      </c>
      <c r="U52" s="139">
        <v>10</v>
      </c>
      <c r="V52" s="139">
        <v>10</v>
      </c>
      <c r="W52" s="139">
        <v>10</v>
      </c>
      <c r="X52" s="239">
        <v>0</v>
      </c>
      <c r="Y52" s="216">
        <v>10</v>
      </c>
      <c r="Z52" s="139">
        <v>10</v>
      </c>
      <c r="AA52" s="85">
        <f t="shared" si="2"/>
        <v>75</v>
      </c>
      <c r="AB52" s="108"/>
      <c r="AC52" s="109"/>
      <c r="AD52" s="125" t="s">
        <v>79</v>
      </c>
      <c r="AE52" s="201"/>
    </row>
    <row r="53" spans="1:31" ht="14.25">
      <c r="A53" s="96"/>
      <c r="B53" s="92"/>
      <c r="C53" s="96">
        <v>232</v>
      </c>
      <c r="D53" s="93" t="s">
        <v>46</v>
      </c>
      <c r="E53" s="182">
        <v>5311</v>
      </c>
      <c r="F53" s="156">
        <v>5362</v>
      </c>
      <c r="G53" s="156"/>
      <c r="H53" s="156"/>
      <c r="I53" s="157" t="s">
        <v>31</v>
      </c>
      <c r="J53" s="184">
        <v>210</v>
      </c>
      <c r="K53" s="139">
        <v>8</v>
      </c>
      <c r="L53" s="139">
        <v>5.7</v>
      </c>
      <c r="M53" s="160">
        <v>5.7</v>
      </c>
      <c r="N53" s="160">
        <v>8.1</v>
      </c>
      <c r="O53" s="160">
        <v>5.9</v>
      </c>
      <c r="P53" s="160">
        <v>1.3</v>
      </c>
      <c r="Q53" s="139">
        <v>0</v>
      </c>
      <c r="R53" s="139">
        <v>1.6</v>
      </c>
      <c r="S53" s="186">
        <v>0</v>
      </c>
      <c r="T53" s="186">
        <v>0</v>
      </c>
      <c r="U53" s="139">
        <v>2</v>
      </c>
      <c r="V53" s="139">
        <v>2</v>
      </c>
      <c r="W53" s="139">
        <v>2</v>
      </c>
      <c r="X53" s="239">
        <v>0</v>
      </c>
      <c r="Y53" s="216">
        <v>2</v>
      </c>
      <c r="Z53" s="139">
        <v>2</v>
      </c>
      <c r="AA53" s="85">
        <f t="shared" si="2"/>
        <v>0</v>
      </c>
      <c r="AB53" s="108"/>
      <c r="AC53" s="23"/>
      <c r="AD53" s="121" t="s">
        <v>71</v>
      </c>
      <c r="AE53" s="201"/>
    </row>
    <row r="54" spans="1:31" ht="14.25">
      <c r="A54" s="96"/>
      <c r="B54" s="92"/>
      <c r="C54" s="96"/>
      <c r="D54" s="93"/>
      <c r="E54" s="182">
        <v>5311</v>
      </c>
      <c r="F54" s="156">
        <v>5365</v>
      </c>
      <c r="G54" s="156"/>
      <c r="H54" s="156"/>
      <c r="I54" s="157"/>
      <c r="J54" s="184"/>
      <c r="K54" s="139"/>
      <c r="L54" s="139"/>
      <c r="M54" s="160"/>
      <c r="N54" s="160"/>
      <c r="O54" s="160"/>
      <c r="P54" s="160">
        <v>1.4</v>
      </c>
      <c r="Q54" s="139">
        <v>2.6</v>
      </c>
      <c r="R54" s="139">
        <v>0</v>
      </c>
      <c r="S54" s="186">
        <v>0</v>
      </c>
      <c r="T54" s="186">
        <v>0</v>
      </c>
      <c r="U54" s="139">
        <v>0</v>
      </c>
      <c r="V54" s="139">
        <v>0</v>
      </c>
      <c r="W54" s="139">
        <v>0</v>
      </c>
      <c r="X54" s="239">
        <v>0</v>
      </c>
      <c r="Y54" s="216">
        <v>0</v>
      </c>
      <c r="Z54" s="139">
        <v>0</v>
      </c>
      <c r="AA54" s="85" t="e">
        <f t="shared" si="2"/>
        <v>#DIV/0!</v>
      </c>
      <c r="AB54" s="108"/>
      <c r="AC54" s="23"/>
      <c r="AD54" s="121" t="s">
        <v>62</v>
      </c>
      <c r="AE54" s="201"/>
    </row>
    <row r="55" spans="1:31" ht="14.25" hidden="1">
      <c r="A55" s="96"/>
      <c r="B55" s="92"/>
      <c r="C55" s="96"/>
      <c r="D55" s="93"/>
      <c r="E55" s="182">
        <v>5311</v>
      </c>
      <c r="F55" s="156">
        <v>5429</v>
      </c>
      <c r="G55" s="156"/>
      <c r="H55" s="156"/>
      <c r="I55" s="157"/>
      <c r="J55" s="184"/>
      <c r="K55" s="139"/>
      <c r="L55" s="139"/>
      <c r="M55" s="160">
        <v>0</v>
      </c>
      <c r="N55" s="160">
        <v>0</v>
      </c>
      <c r="O55" s="160">
        <v>0</v>
      </c>
      <c r="P55" s="160">
        <v>0</v>
      </c>
      <c r="Q55" s="139">
        <v>0</v>
      </c>
      <c r="R55" s="139">
        <v>0</v>
      </c>
      <c r="S55" s="186">
        <v>0</v>
      </c>
      <c r="T55" s="186"/>
      <c r="U55" s="139"/>
      <c r="V55" s="139"/>
      <c r="W55" s="139"/>
      <c r="X55" s="239"/>
      <c r="Y55" s="216"/>
      <c r="Z55" s="139"/>
      <c r="AA55" s="85" t="e">
        <f t="shared" si="2"/>
        <v>#DIV/0!</v>
      </c>
      <c r="AB55" s="108"/>
      <c r="AC55" s="23"/>
      <c r="AD55" s="121" t="s">
        <v>58</v>
      </c>
      <c r="AE55" s="201"/>
    </row>
    <row r="56" spans="1:31" ht="14.25">
      <c r="A56" s="96"/>
      <c r="B56" s="92"/>
      <c r="C56" s="96"/>
      <c r="D56" s="93"/>
      <c r="E56" s="182">
        <v>5311</v>
      </c>
      <c r="F56" s="156">
        <v>5424</v>
      </c>
      <c r="G56" s="156"/>
      <c r="H56" s="156"/>
      <c r="I56" s="157"/>
      <c r="J56" s="184"/>
      <c r="K56" s="139"/>
      <c r="L56" s="139"/>
      <c r="M56" s="160"/>
      <c r="N56" s="160"/>
      <c r="O56" s="160"/>
      <c r="P56" s="160">
        <v>0</v>
      </c>
      <c r="Q56" s="139">
        <v>0</v>
      </c>
      <c r="R56" s="139">
        <v>17.8</v>
      </c>
      <c r="S56" s="186">
        <v>18.7</v>
      </c>
      <c r="T56" s="186">
        <v>36.3</v>
      </c>
      <c r="U56" s="139">
        <v>76.3</v>
      </c>
      <c r="V56" s="139">
        <v>100</v>
      </c>
      <c r="W56" s="139">
        <v>100</v>
      </c>
      <c r="X56" s="239">
        <v>0</v>
      </c>
      <c r="Y56" s="216">
        <v>100</v>
      </c>
      <c r="Z56" s="139">
        <v>100</v>
      </c>
      <c r="AA56" s="85">
        <f t="shared" si="2"/>
        <v>105.0561797752809</v>
      </c>
      <c r="AB56" s="108"/>
      <c r="AC56" s="23"/>
      <c r="AD56" s="121" t="s">
        <v>78</v>
      </c>
      <c r="AE56" s="201"/>
    </row>
    <row r="57" spans="1:31" ht="14.25">
      <c r="A57" s="96"/>
      <c r="B57" s="92"/>
      <c r="C57" s="96">
        <v>232</v>
      </c>
      <c r="D57" s="110" t="s">
        <v>46</v>
      </c>
      <c r="E57" s="182">
        <v>5311</v>
      </c>
      <c r="F57" s="156">
        <v>5499</v>
      </c>
      <c r="G57" s="156"/>
      <c r="H57" s="156">
        <v>19</v>
      </c>
      <c r="I57" s="157" t="s">
        <v>31</v>
      </c>
      <c r="J57" s="184">
        <v>210</v>
      </c>
      <c r="K57" s="139">
        <v>39.4</v>
      </c>
      <c r="L57" s="139">
        <v>39.4</v>
      </c>
      <c r="M57" s="160">
        <v>39.4</v>
      </c>
      <c r="N57" s="160">
        <v>20.8</v>
      </c>
      <c r="O57" s="160">
        <v>84.6</v>
      </c>
      <c r="P57" s="160">
        <v>87.1</v>
      </c>
      <c r="Q57" s="139">
        <v>71.7</v>
      </c>
      <c r="R57" s="139">
        <v>63.5</v>
      </c>
      <c r="S57" s="186">
        <v>78.9</v>
      </c>
      <c r="T57" s="186">
        <v>94</v>
      </c>
      <c r="U57" s="139">
        <v>100</v>
      </c>
      <c r="V57" s="139">
        <v>90</v>
      </c>
      <c r="W57" s="139">
        <v>90</v>
      </c>
      <c r="X57" s="239">
        <v>0</v>
      </c>
      <c r="Y57" s="216">
        <v>90</v>
      </c>
      <c r="Z57" s="139">
        <v>90</v>
      </c>
      <c r="AA57" s="85">
        <f t="shared" si="2"/>
        <v>124.25196850393702</v>
      </c>
      <c r="AB57" s="108"/>
      <c r="AC57" s="23"/>
      <c r="AD57" s="121" t="s">
        <v>33</v>
      </c>
      <c r="AE57" s="201"/>
    </row>
    <row r="58" spans="1:31" ht="14.25">
      <c r="A58" s="111"/>
      <c r="B58" s="112"/>
      <c r="C58" s="31"/>
      <c r="D58" s="32"/>
      <c r="E58" s="182">
        <v>5311</v>
      </c>
      <c r="F58" s="156">
        <v>5909</v>
      </c>
      <c r="G58" s="156"/>
      <c r="H58" s="156"/>
      <c r="I58" s="157" t="s">
        <v>31</v>
      </c>
      <c r="J58" s="184">
        <v>210</v>
      </c>
      <c r="K58" s="134"/>
      <c r="L58" s="134"/>
      <c r="M58" s="160">
        <v>0</v>
      </c>
      <c r="N58" s="160">
        <v>470.33</v>
      </c>
      <c r="O58" s="160">
        <v>4.6</v>
      </c>
      <c r="P58" s="160">
        <v>0</v>
      </c>
      <c r="Q58" s="134">
        <v>2.7</v>
      </c>
      <c r="R58" s="134">
        <v>6.2</v>
      </c>
      <c r="S58" s="135">
        <v>4.1</v>
      </c>
      <c r="T58" s="135">
        <v>3.5</v>
      </c>
      <c r="U58" s="134">
        <v>5.4</v>
      </c>
      <c r="V58" s="134">
        <v>5</v>
      </c>
      <c r="W58" s="134">
        <v>5</v>
      </c>
      <c r="X58" s="241">
        <v>0</v>
      </c>
      <c r="Y58" s="217">
        <v>5</v>
      </c>
      <c r="Z58" s="134">
        <v>5</v>
      </c>
      <c r="AA58" s="85">
        <f t="shared" si="2"/>
        <v>66.12903225806451</v>
      </c>
      <c r="AB58" s="24"/>
      <c r="AC58" s="23"/>
      <c r="AD58" s="121" t="s">
        <v>66</v>
      </c>
      <c r="AE58" s="201"/>
    </row>
    <row r="59" spans="1:31" ht="15">
      <c r="A59" s="111"/>
      <c r="B59" s="112"/>
      <c r="C59" s="31"/>
      <c r="D59" s="32"/>
      <c r="E59" s="182">
        <v>5311</v>
      </c>
      <c r="F59" s="156">
        <v>6122</v>
      </c>
      <c r="G59" s="156"/>
      <c r="H59" s="156"/>
      <c r="I59" s="157"/>
      <c r="J59" s="184"/>
      <c r="K59" s="134"/>
      <c r="L59" s="134"/>
      <c r="M59" s="160">
        <v>0</v>
      </c>
      <c r="N59" s="160">
        <v>0</v>
      </c>
      <c r="O59" s="160">
        <v>477</v>
      </c>
      <c r="P59" s="160">
        <v>0</v>
      </c>
      <c r="Q59" s="134">
        <v>224.8</v>
      </c>
      <c r="R59" s="134">
        <v>0</v>
      </c>
      <c r="S59" s="135">
        <v>48</v>
      </c>
      <c r="T59" s="135">
        <v>0</v>
      </c>
      <c r="U59" s="134">
        <v>0</v>
      </c>
      <c r="V59" s="134">
        <v>500</v>
      </c>
      <c r="W59" s="134">
        <v>200</v>
      </c>
      <c r="X59" s="242">
        <v>-300</v>
      </c>
      <c r="Y59" s="217">
        <v>0</v>
      </c>
      <c r="Z59" s="134">
        <v>0</v>
      </c>
      <c r="AA59" s="85" t="e">
        <f t="shared" si="2"/>
        <v>#DIV/0!</v>
      </c>
      <c r="AB59" s="24"/>
      <c r="AC59" s="23"/>
      <c r="AD59" s="121" t="s">
        <v>82</v>
      </c>
      <c r="AE59" s="201"/>
    </row>
    <row r="60" spans="1:31" ht="14.25" hidden="1">
      <c r="A60" s="111"/>
      <c r="B60" s="112"/>
      <c r="C60" s="31"/>
      <c r="D60" s="32"/>
      <c r="E60" s="182">
        <v>5311</v>
      </c>
      <c r="F60" s="156">
        <v>6123</v>
      </c>
      <c r="G60" s="156"/>
      <c r="H60" s="156"/>
      <c r="I60" s="157"/>
      <c r="J60" s="184"/>
      <c r="K60" s="134"/>
      <c r="L60" s="134"/>
      <c r="M60" s="160">
        <v>0</v>
      </c>
      <c r="N60" s="160">
        <v>0</v>
      </c>
      <c r="O60" s="160">
        <v>0</v>
      </c>
      <c r="P60" s="160">
        <v>0</v>
      </c>
      <c r="Q60" s="134">
        <v>0</v>
      </c>
      <c r="R60" s="134">
        <v>0</v>
      </c>
      <c r="S60" s="135">
        <v>0</v>
      </c>
      <c r="T60" s="135"/>
      <c r="U60" s="134"/>
      <c r="V60" s="134"/>
      <c r="W60" s="134"/>
      <c r="X60" s="241"/>
      <c r="Y60" s="217"/>
      <c r="Z60" s="134"/>
      <c r="AA60" s="85" t="e">
        <f t="shared" si="2"/>
        <v>#DIV/0!</v>
      </c>
      <c r="AB60" s="24"/>
      <c r="AC60" s="23"/>
      <c r="AD60" s="121" t="s">
        <v>72</v>
      </c>
      <c r="AE60" s="201"/>
    </row>
    <row r="61" spans="1:31" ht="14.25">
      <c r="A61" s="111"/>
      <c r="B61" s="112"/>
      <c r="C61" s="31"/>
      <c r="D61" s="32"/>
      <c r="E61" s="182">
        <v>5311</v>
      </c>
      <c r="F61" s="156">
        <v>6123</v>
      </c>
      <c r="G61" s="156"/>
      <c r="H61" s="156"/>
      <c r="I61" s="157"/>
      <c r="J61" s="184"/>
      <c r="K61" s="134"/>
      <c r="L61" s="134"/>
      <c r="M61" s="160"/>
      <c r="N61" s="160"/>
      <c r="O61" s="160"/>
      <c r="P61" s="160">
        <v>0</v>
      </c>
      <c r="Q61" s="134">
        <v>439</v>
      </c>
      <c r="R61" s="134">
        <v>0</v>
      </c>
      <c r="S61" s="135">
        <v>0</v>
      </c>
      <c r="T61" s="135">
        <v>419.2</v>
      </c>
      <c r="U61" s="134">
        <v>548.5</v>
      </c>
      <c r="V61" s="134">
        <v>550</v>
      </c>
      <c r="W61" s="134">
        <v>550</v>
      </c>
      <c r="X61" s="241">
        <v>0</v>
      </c>
      <c r="Y61" s="217">
        <v>0</v>
      </c>
      <c r="Z61" s="134">
        <v>550</v>
      </c>
      <c r="AA61" s="85" t="e">
        <f t="shared" si="2"/>
        <v>#DIV/0!</v>
      </c>
      <c r="AB61" s="24"/>
      <c r="AC61" s="23"/>
      <c r="AD61" s="121" t="s">
        <v>72</v>
      </c>
      <c r="AE61" s="201"/>
    </row>
    <row r="62" spans="1:31" ht="15">
      <c r="A62" s="111"/>
      <c r="B62" s="112"/>
      <c r="C62" s="31"/>
      <c r="D62" s="32"/>
      <c r="E62" s="182">
        <v>5311</v>
      </c>
      <c r="F62" s="156">
        <v>6125</v>
      </c>
      <c r="G62" s="156"/>
      <c r="H62" s="156"/>
      <c r="I62" s="157"/>
      <c r="J62" s="184"/>
      <c r="K62" s="134"/>
      <c r="L62" s="134"/>
      <c r="M62" s="160">
        <v>137.5</v>
      </c>
      <c r="N62" s="160">
        <v>0</v>
      </c>
      <c r="O62" s="160">
        <v>115.2</v>
      </c>
      <c r="P62" s="160">
        <v>0</v>
      </c>
      <c r="Q62" s="134">
        <v>0</v>
      </c>
      <c r="R62" s="134">
        <v>0</v>
      </c>
      <c r="S62" s="135">
        <v>0</v>
      </c>
      <c r="T62" s="135">
        <v>0</v>
      </c>
      <c r="U62" s="134">
        <v>0</v>
      </c>
      <c r="V62" s="134">
        <v>95</v>
      </c>
      <c r="W62" s="134">
        <v>50</v>
      </c>
      <c r="X62" s="242">
        <v>-45</v>
      </c>
      <c r="Y62" s="217">
        <v>50</v>
      </c>
      <c r="Z62" s="134">
        <v>50</v>
      </c>
      <c r="AA62" s="85" t="e">
        <f t="shared" si="2"/>
        <v>#DIV/0!</v>
      </c>
      <c r="AB62" s="24"/>
      <c r="AC62" s="23"/>
      <c r="AD62" s="121" t="s">
        <v>96</v>
      </c>
      <c r="AE62" s="201"/>
    </row>
    <row r="63" spans="1:31" ht="14.25" hidden="1">
      <c r="A63" s="111"/>
      <c r="B63" s="112"/>
      <c r="C63" s="31"/>
      <c r="D63" s="32"/>
      <c r="E63" s="182">
        <v>5311</v>
      </c>
      <c r="F63" s="156">
        <v>5901</v>
      </c>
      <c r="G63" s="156"/>
      <c r="H63" s="156"/>
      <c r="I63" s="157"/>
      <c r="J63" s="184"/>
      <c r="K63" s="134"/>
      <c r="L63" s="134"/>
      <c r="M63" s="160">
        <v>0</v>
      </c>
      <c r="N63" s="160">
        <v>0</v>
      </c>
      <c r="O63" s="160">
        <v>0</v>
      </c>
      <c r="P63" s="160">
        <v>0</v>
      </c>
      <c r="Q63" s="134">
        <v>0</v>
      </c>
      <c r="R63" s="134">
        <v>0</v>
      </c>
      <c r="S63" s="135">
        <v>0</v>
      </c>
      <c r="T63" s="135"/>
      <c r="U63" s="134"/>
      <c r="V63" s="134"/>
      <c r="W63" s="134"/>
      <c r="X63" s="241"/>
      <c r="Y63" s="217"/>
      <c r="Z63" s="134"/>
      <c r="AA63" s="85" t="e">
        <f>+R63/Q63*100</f>
        <v>#DIV/0!</v>
      </c>
      <c r="AB63" s="24"/>
      <c r="AC63" s="23"/>
      <c r="AD63" s="121" t="s">
        <v>53</v>
      </c>
      <c r="AE63" s="201"/>
    </row>
    <row r="64" spans="1:31" ht="14.25" customHeight="1" thickBot="1">
      <c r="A64" s="113"/>
      <c r="B64" s="101"/>
      <c r="C64" s="33"/>
      <c r="D64" s="34"/>
      <c r="E64" s="187"/>
      <c r="F64" s="164"/>
      <c r="G64" s="164"/>
      <c r="H64" s="164"/>
      <c r="I64" s="165"/>
      <c r="J64" s="188"/>
      <c r="K64" s="136"/>
      <c r="L64" s="136"/>
      <c r="M64" s="169"/>
      <c r="N64" s="169"/>
      <c r="O64" s="169"/>
      <c r="P64" s="169"/>
      <c r="Q64" s="136"/>
      <c r="R64" s="136"/>
      <c r="S64" s="137"/>
      <c r="T64" s="137"/>
      <c r="U64" s="136"/>
      <c r="V64" s="136"/>
      <c r="W64" s="136"/>
      <c r="X64" s="243"/>
      <c r="Y64" s="218"/>
      <c r="Z64" s="136"/>
      <c r="AA64" s="88"/>
      <c r="AB64" s="80"/>
      <c r="AC64" s="35"/>
      <c r="AD64" s="126"/>
      <c r="AE64" s="201"/>
    </row>
    <row r="65" spans="1:31" ht="15.75" thickBot="1">
      <c r="A65" s="36"/>
      <c r="B65" s="37"/>
      <c r="C65" s="26"/>
      <c r="D65" s="26"/>
      <c r="E65" s="68"/>
      <c r="F65" s="27"/>
      <c r="G65" s="27"/>
      <c r="H65" s="27"/>
      <c r="I65" s="27"/>
      <c r="J65" s="27"/>
      <c r="K65" s="57">
        <f>SUM(K23:K59)</f>
        <v>11860.4</v>
      </c>
      <c r="L65" s="57">
        <f>SUM(L23:L59)</f>
        <v>10394.300000000001</v>
      </c>
      <c r="M65" s="57">
        <f aca="true" t="shared" si="3" ref="M65:T65">SUM(M23:M64)</f>
        <v>10531.800000000001</v>
      </c>
      <c r="N65" s="57">
        <f t="shared" si="3"/>
        <v>13550.93</v>
      </c>
      <c r="O65" s="57">
        <f t="shared" si="3"/>
        <v>14256.600000000004</v>
      </c>
      <c r="P65" s="57">
        <f t="shared" si="3"/>
        <v>11141</v>
      </c>
      <c r="Q65" s="57">
        <f t="shared" si="3"/>
        <v>12350.800000000003</v>
      </c>
      <c r="R65" s="57">
        <f t="shared" si="3"/>
        <v>11771.600000000002</v>
      </c>
      <c r="S65" s="138">
        <f t="shared" si="3"/>
        <v>11150.899999999996</v>
      </c>
      <c r="T65" s="138">
        <f t="shared" si="3"/>
        <v>12310.500000000004</v>
      </c>
      <c r="U65" s="57">
        <f>SUM(U23:U62)</f>
        <v>16286.3</v>
      </c>
      <c r="V65" s="57">
        <f>SUM(V23:V62)</f>
        <v>19622</v>
      </c>
      <c r="W65" s="57">
        <f>SUM(W23:W62)</f>
        <v>18862</v>
      </c>
      <c r="X65" s="237">
        <f>SUM(X23:X62)</f>
        <v>-755</v>
      </c>
      <c r="Y65" s="214">
        <f>SUM(Y23:Y64)</f>
        <v>18122</v>
      </c>
      <c r="Z65" s="57">
        <f>SUM(Z23:Z64)</f>
        <v>18672</v>
      </c>
      <c r="AA65" s="86">
        <f>+S65/R65*100</f>
        <v>94.72713989602089</v>
      </c>
      <c r="AB65" s="78" t="e">
        <f>SUM(AB11:AB59)</f>
        <v>#REF!</v>
      </c>
      <c r="AC65" s="28"/>
      <c r="AD65" s="58" t="s">
        <v>44</v>
      </c>
      <c r="AE65" s="202"/>
    </row>
    <row r="66" spans="5:26" ht="14.25"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220"/>
      <c r="Y66" s="189"/>
      <c r="Z66" s="189"/>
    </row>
    <row r="67" spans="5:26" ht="15" thickBot="1"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220"/>
      <c r="Y67" s="189"/>
      <c r="Z67" s="189"/>
    </row>
    <row r="68" spans="1:30" ht="16.5" customHeight="1" thickBot="1">
      <c r="A68" s="89" t="s">
        <v>23</v>
      </c>
      <c r="C68" s="89" t="s">
        <v>43</v>
      </c>
      <c r="E68" s="190" t="s">
        <v>55</v>
      </c>
      <c r="F68" s="191"/>
      <c r="G68" s="192"/>
      <c r="H68" s="192"/>
      <c r="I68" s="192"/>
      <c r="J68" s="192"/>
      <c r="K68" s="192"/>
      <c r="L68" s="192"/>
      <c r="M68" s="193">
        <v>26.8</v>
      </c>
      <c r="N68" s="193">
        <v>34.32</v>
      </c>
      <c r="O68" s="194">
        <v>32.85</v>
      </c>
      <c r="P68" s="193">
        <v>34.35</v>
      </c>
      <c r="Q68" s="194">
        <v>27</v>
      </c>
      <c r="R68" s="194">
        <v>27</v>
      </c>
      <c r="S68" s="194">
        <v>28</v>
      </c>
      <c r="T68" s="194">
        <v>27</v>
      </c>
      <c r="U68" s="194">
        <v>34</v>
      </c>
      <c r="V68" s="194">
        <v>38</v>
      </c>
      <c r="W68" s="244">
        <v>38</v>
      </c>
      <c r="X68" s="194">
        <v>0</v>
      </c>
      <c r="Y68" s="194">
        <v>38</v>
      </c>
      <c r="Z68" s="194">
        <v>38</v>
      </c>
      <c r="AD68" s="129" t="s">
        <v>88</v>
      </c>
    </row>
    <row r="69" spans="1:30" ht="19.5" customHeight="1" thickBot="1">
      <c r="A69" s="114"/>
      <c r="B69" s="114"/>
      <c r="C69" s="114"/>
      <c r="D69" s="114"/>
      <c r="E69" s="193" t="s">
        <v>81</v>
      </c>
      <c r="F69" s="195"/>
      <c r="G69" s="196"/>
      <c r="H69" s="196"/>
      <c r="I69" s="196"/>
      <c r="J69" s="196"/>
      <c r="K69" s="196"/>
      <c r="L69" s="196"/>
      <c r="M69" s="197">
        <v>25</v>
      </c>
      <c r="N69" s="197">
        <v>28</v>
      </c>
      <c r="O69" s="198">
        <v>26</v>
      </c>
      <c r="P69" s="197">
        <v>26</v>
      </c>
      <c r="Q69" s="198">
        <v>25</v>
      </c>
      <c r="R69" s="198">
        <v>25</v>
      </c>
      <c r="S69" s="198">
        <v>26</v>
      </c>
      <c r="T69" s="198">
        <v>22</v>
      </c>
      <c r="U69" s="198">
        <v>29</v>
      </c>
      <c r="V69" s="198">
        <v>29</v>
      </c>
      <c r="W69" s="245">
        <v>29</v>
      </c>
      <c r="X69" s="198">
        <v>0</v>
      </c>
      <c r="Y69" s="198">
        <v>29</v>
      </c>
      <c r="Z69" s="198">
        <v>29</v>
      </c>
      <c r="AA69" s="114"/>
      <c r="AB69" s="114"/>
      <c r="AC69" s="114"/>
      <c r="AD69" s="129" t="s">
        <v>94</v>
      </c>
    </row>
    <row r="70" spans="1:30" ht="23.25" customHeight="1" thickBot="1">
      <c r="A70" s="89" t="s">
        <v>23</v>
      </c>
      <c r="C70" s="89" t="s">
        <v>43</v>
      </c>
      <c r="E70" s="190" t="s">
        <v>56</v>
      </c>
      <c r="F70" s="192"/>
      <c r="G70" s="192"/>
      <c r="H70" s="192"/>
      <c r="I70" s="192"/>
      <c r="J70" s="192"/>
      <c r="K70" s="192"/>
      <c r="L70" s="192"/>
      <c r="M70" s="140">
        <f aca="true" t="shared" si="4" ref="M70:Z70">+M23/M68*1000/12</f>
        <v>19987.873134328358</v>
      </c>
      <c r="N70" s="140">
        <f t="shared" si="4"/>
        <v>18976.058663558666</v>
      </c>
      <c r="O70" s="140">
        <f t="shared" si="4"/>
        <v>21243.02384576357</v>
      </c>
      <c r="P70" s="140">
        <f t="shared" si="4"/>
        <v>16420.426977195533</v>
      </c>
      <c r="Q70" s="140">
        <f t="shared" si="4"/>
        <v>21286.728395061727</v>
      </c>
      <c r="R70" s="140">
        <f t="shared" si="4"/>
        <v>21828.086419753086</v>
      </c>
      <c r="S70" s="140">
        <f t="shared" si="4"/>
        <v>20681.54761904762</v>
      </c>
      <c r="T70" s="140">
        <f t="shared" si="4"/>
        <v>22577.16049382716</v>
      </c>
      <c r="U70" s="140">
        <f t="shared" si="4"/>
        <v>22843.13725490196</v>
      </c>
      <c r="V70" s="140">
        <f t="shared" si="4"/>
        <v>23684.21052631579</v>
      </c>
      <c r="W70" s="246">
        <f t="shared" si="4"/>
        <v>23684.21052631579</v>
      </c>
      <c r="X70" s="219">
        <v>0</v>
      </c>
      <c r="Y70" s="219">
        <f t="shared" si="4"/>
        <v>23684.21052631579</v>
      </c>
      <c r="Z70" s="140">
        <f t="shared" si="4"/>
        <v>23684.21052631579</v>
      </c>
      <c r="AD70" s="204" t="s">
        <v>90</v>
      </c>
    </row>
    <row r="71" spans="1:30" ht="12.75">
      <c r="A71" s="114"/>
      <c r="B71" s="114"/>
      <c r="C71" s="114"/>
      <c r="D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205" t="s">
        <v>95</v>
      </c>
    </row>
    <row r="72" spans="1:30" ht="12.75">
      <c r="A72" s="114"/>
      <c r="B72" s="114"/>
      <c r="C72" s="114"/>
      <c r="D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</row>
    <row r="73" spans="1:30" ht="14.25" hidden="1">
      <c r="A73" s="114"/>
      <c r="B73" s="114"/>
      <c r="C73" s="114"/>
      <c r="D73" s="114"/>
      <c r="E73" s="224" t="s">
        <v>102</v>
      </c>
      <c r="F73" s="224"/>
      <c r="G73" s="224"/>
      <c r="H73" s="224"/>
      <c r="I73" s="224"/>
      <c r="J73" s="224"/>
      <c r="K73" s="224"/>
      <c r="L73" s="224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223" t="s">
        <v>101</v>
      </c>
      <c r="X73" s="132"/>
      <c r="Y73" s="132"/>
      <c r="Z73" s="132"/>
      <c r="AA73" s="132"/>
      <c r="AB73" s="132"/>
      <c r="AC73" s="132"/>
      <c r="AD73" s="132"/>
    </row>
    <row r="74" spans="1:30" ht="12.75" hidden="1">
      <c r="A74" s="114"/>
      <c r="B74" s="114"/>
      <c r="C74" s="114"/>
      <c r="D74" s="114"/>
      <c r="E74" s="133"/>
      <c r="F74" s="133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</row>
    <row r="75" spans="1:30" ht="14.25" hidden="1">
      <c r="A75" s="114"/>
      <c r="B75" s="114"/>
      <c r="C75" s="114"/>
      <c r="D75" s="114"/>
      <c r="E75" s="224" t="s">
        <v>103</v>
      </c>
      <c r="F75" s="224"/>
      <c r="G75" s="224"/>
      <c r="H75" s="224"/>
      <c r="I75" s="224"/>
      <c r="J75" s="224"/>
      <c r="K75" s="224"/>
      <c r="L75" s="224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</row>
    <row r="76" spans="1:30" ht="12.75">
      <c r="A76" s="114"/>
      <c r="B76" s="114"/>
      <c r="C76" s="114"/>
      <c r="D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32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</row>
  </sheetData>
  <sheetProtection/>
  <mergeCells count="1">
    <mergeCell ref="AD33:AE33"/>
  </mergeCells>
  <printOptions/>
  <pageMargins left="1.0236220472440944" right="0.15748031496062992" top="0.5905511811023623" bottom="0.3149606299212598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vasicek</cp:lastModifiedBy>
  <cp:lastPrinted>2012-10-31T10:47:35Z</cp:lastPrinted>
  <dcterms:created xsi:type="dcterms:W3CDTF">2003-01-27T16:00:31Z</dcterms:created>
  <dcterms:modified xsi:type="dcterms:W3CDTF">2012-10-31T10:47:50Z</dcterms:modified>
  <cp:category/>
  <cp:version/>
  <cp:contentType/>
  <cp:contentStatus/>
</cp:coreProperties>
</file>