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480" yWindow="420" windowWidth="19875" windowHeight="6885"/>
  </bookViews>
  <sheets>
    <sheet name="Akční plán" sheetId="4" r:id="rId1"/>
    <sheet name="Zásobník projektů" sheetId="1" r:id="rId2"/>
    <sheet name="Projekty jiných subjektů" sheetId="2" r:id="rId3"/>
  </sheets>
  <definedNames>
    <definedName name="_xlnm.Print_Area" localSheetId="0">'Akční plán'!$A$1:$H$95</definedName>
  </definedNames>
  <calcPr calcId="125725"/>
</workbook>
</file>

<file path=xl/calcChain.xml><?xml version="1.0" encoding="utf-8"?>
<calcChain xmlns="http://schemas.openxmlformats.org/spreadsheetml/2006/main">
  <c r="G94" i="4"/>
  <c r="F94"/>
  <c r="D94"/>
  <c r="E94"/>
  <c r="K9" i="1"/>
  <c r="K11"/>
  <c r="K6"/>
  <c r="K63" l="1"/>
  <c r="K4"/>
  <c r="K70" l="1"/>
  <c r="K7"/>
  <c r="K8"/>
  <c r="K10"/>
  <c r="K12"/>
  <c r="K13"/>
  <c r="K14"/>
  <c r="K15"/>
  <c r="K17"/>
  <c r="K18"/>
  <c r="K19"/>
  <c r="K20"/>
  <c r="K21"/>
  <c r="K16"/>
  <c r="K27"/>
  <c r="K22"/>
  <c r="K23"/>
  <c r="K24"/>
  <c r="K25"/>
  <c r="K26"/>
  <c r="K29"/>
  <c r="K71"/>
  <c r="K30"/>
  <c r="K34"/>
  <c r="K28"/>
  <c r="K33"/>
  <c r="K31"/>
  <c r="K32"/>
  <c r="K72"/>
  <c r="K38"/>
  <c r="K39"/>
  <c r="K35"/>
  <c r="K36"/>
  <c r="K37"/>
  <c r="K75"/>
  <c r="K73"/>
  <c r="K74"/>
  <c r="K40"/>
  <c r="K41"/>
  <c r="K45"/>
  <c r="K43"/>
  <c r="K44"/>
  <c r="K77"/>
  <c r="K76"/>
  <c r="K42"/>
  <c r="K46"/>
  <c r="K47"/>
  <c r="K48"/>
  <c r="K49"/>
  <c r="K50"/>
  <c r="K51"/>
  <c r="K52"/>
  <c r="K53"/>
  <c r="K54"/>
  <c r="K55"/>
  <c r="K56"/>
  <c r="K57"/>
  <c r="K58"/>
  <c r="K59"/>
  <c r="K60"/>
  <c r="K61"/>
  <c r="K62"/>
  <c r="K78"/>
  <c r="K5"/>
  <c r="L9" l="1"/>
  <c r="L63"/>
  <c r="L6"/>
  <c r="L11"/>
  <c r="L5"/>
  <c r="L4"/>
  <c r="L57"/>
  <c r="L49"/>
  <c r="L46"/>
  <c r="L75"/>
  <c r="L32"/>
  <c r="L26"/>
  <c r="L21"/>
  <c r="L12"/>
  <c r="L78"/>
  <c r="L56"/>
  <c r="L52"/>
  <c r="L42"/>
  <c r="L59"/>
  <c r="L55"/>
  <c r="L51"/>
  <c r="L47"/>
  <c r="L43"/>
  <c r="L74"/>
  <c r="L37"/>
  <c r="L38"/>
  <c r="L33"/>
  <c r="L71"/>
  <c r="L24"/>
  <c r="L27"/>
  <c r="L19"/>
  <c r="L14"/>
  <c r="L10"/>
  <c r="L62"/>
  <c r="L58"/>
  <c r="L54"/>
  <c r="L50"/>
  <c r="L76"/>
  <c r="L45"/>
  <c r="L73"/>
  <c r="L36"/>
  <c r="L72"/>
  <c r="L28"/>
  <c r="L29"/>
  <c r="L23"/>
  <c r="L16"/>
  <c r="L18"/>
  <c r="L13"/>
  <c r="L8"/>
  <c r="L61"/>
  <c r="L53"/>
  <c r="L77"/>
  <c r="L41"/>
  <c r="L35"/>
  <c r="L34"/>
  <c r="L22"/>
  <c r="L17"/>
  <c r="L7"/>
  <c r="L60"/>
  <c r="L48"/>
  <c r="L44"/>
  <c r="L40"/>
  <c r="L39"/>
  <c r="L31"/>
  <c r="L30"/>
  <c r="L25"/>
  <c r="L20"/>
  <c r="L15"/>
  <c r="L70"/>
  <c r="M11" l="1"/>
  <c r="M9"/>
  <c r="M6"/>
  <c r="M63"/>
  <c r="M20"/>
  <c r="M31"/>
  <c r="M48"/>
  <c r="M25"/>
  <c r="M40"/>
  <c r="M7"/>
  <c r="M35"/>
  <c r="M61"/>
  <c r="M16"/>
  <c r="M72"/>
  <c r="M76"/>
  <c r="M58"/>
  <c r="M19"/>
  <c r="M33"/>
  <c r="M43"/>
  <c r="M55"/>
  <c r="M42"/>
  <c r="M12"/>
  <c r="M75"/>
  <c r="M15"/>
  <c r="M30"/>
  <c r="M44"/>
  <c r="M17"/>
  <c r="M41"/>
  <c r="M8"/>
  <c r="M23"/>
  <c r="M36"/>
  <c r="M62"/>
  <c r="M27"/>
  <c r="M38"/>
  <c r="M59"/>
  <c r="M52"/>
  <c r="M21"/>
  <c r="M46"/>
  <c r="M22"/>
  <c r="M77"/>
  <c r="M13"/>
  <c r="M29"/>
  <c r="M73"/>
  <c r="M50"/>
  <c r="M10"/>
  <c r="M24"/>
  <c r="M37"/>
  <c r="M47"/>
  <c r="M56"/>
  <c r="M26"/>
  <c r="M49"/>
  <c r="M70"/>
  <c r="M39"/>
  <c r="M60"/>
  <c r="M34"/>
  <c r="M53"/>
  <c r="M18"/>
  <c r="M28"/>
  <c r="M45"/>
  <c r="M54"/>
  <c r="M14"/>
  <c r="M71"/>
  <c r="M74"/>
  <c r="M51"/>
  <c r="M78"/>
  <c r="M32"/>
  <c r="M57"/>
  <c r="M4"/>
  <c r="M5"/>
</calcChain>
</file>

<file path=xl/sharedStrings.xml><?xml version="1.0" encoding="utf-8"?>
<sst xmlns="http://schemas.openxmlformats.org/spreadsheetml/2006/main" count="442" uniqueCount="290">
  <si>
    <t>Název akce</t>
  </si>
  <si>
    <t>Připravenost k realizaci</t>
  </si>
  <si>
    <t>Horizont realizace</t>
  </si>
  <si>
    <t>Zařazení ve SP</t>
  </si>
  <si>
    <t>Hodnocení - kritérium 1</t>
  </si>
  <si>
    <t>Hodnocení - kritérium 2</t>
  </si>
  <si>
    <t>Hodnocení - kritérium 3</t>
  </si>
  <si>
    <t>Hodnocení - kritérium 4</t>
  </si>
  <si>
    <t>Priorita projektu</t>
  </si>
  <si>
    <t>VÝZVA Č. 22 IOP - KONSOLIDACE IT A NOVÉ SLUŽBY TC OBCÍ</t>
  </si>
  <si>
    <t>veřejné sdílení kol, takzvaný bike sharing</t>
  </si>
  <si>
    <t>INFOCITI - Trnava - Břeclav - Informácie pre občanou</t>
  </si>
  <si>
    <t>silniční propojení Břeclav - Poštorná (přes ulici Břetislavova)</t>
  </si>
  <si>
    <t>malý obchvat</t>
  </si>
  <si>
    <t>Asistent prevence kriminality II</t>
  </si>
  <si>
    <t>Prevence kriminality - Domovník 2015</t>
  </si>
  <si>
    <t>Silnice I/55 Břeclav, obchvat</t>
  </si>
  <si>
    <t>Letištní doprava ve městě Břeclav</t>
  </si>
  <si>
    <t>Regenerace panelového sídliště Slovácká IV. etapa</t>
  </si>
  <si>
    <t>Obřadní síně Břeclav</t>
  </si>
  <si>
    <t>Výstavba cyklistyckých stezek ve městě dle Generelu cyklostezek</t>
  </si>
  <si>
    <t>Cyklostezka Na Zahradách - Stromořadní III. etapa</t>
  </si>
  <si>
    <t>Revitalizace hřbitovů Břeclav</t>
  </si>
  <si>
    <t>Prevence kriminality neinvestice</t>
  </si>
  <si>
    <t>Hotel Zimní stadion</t>
  </si>
  <si>
    <t>Revitalizace movité kulturní památky zámek Břeclav</t>
  </si>
  <si>
    <t>Workout plochy</t>
  </si>
  <si>
    <t>Výstavba Dětských hřišť</t>
  </si>
  <si>
    <t>Značení stezek</t>
  </si>
  <si>
    <t>Břeclav bez bariér - Rekonstrukce zálivů pro autobudy MHD</t>
  </si>
  <si>
    <t>Odpadové hospodářství - sběrná místa</t>
  </si>
  <si>
    <t>Komunitní kompostování, Břeclav</t>
  </si>
  <si>
    <t>Zmapování a reko kanalizace a vodovodu v majetku města</t>
  </si>
  <si>
    <t>Okružní křižovatka u Na rožku, Poštorná</t>
  </si>
  <si>
    <t>Vybudování veřejné dopravní a technické inrastruktury pro výstavbu RD</t>
  </si>
  <si>
    <t>Výstavba veřejné dopravní a tec. infrastruktura Ch. N. Ves za hřištěm</t>
  </si>
  <si>
    <t>Výstavba veřejné dopravní a tec. infrastruktura ul. Březinova</t>
  </si>
  <si>
    <t>Parkovací domy</t>
  </si>
  <si>
    <t>Parkovací dům pro kola</t>
  </si>
  <si>
    <t>Rekonstrukce městského parku ul. Sady 28. října</t>
  </si>
  <si>
    <t>Komplexní úprava prostoru Podzámčí</t>
  </si>
  <si>
    <t>Revitalizace tůní u Moraviapress</t>
  </si>
  <si>
    <t>Zdravé město Břeclav - Kampaně</t>
  </si>
  <si>
    <t>kampaně a osvěta k dopravě</t>
  </si>
  <si>
    <t>Plán udržitelné městské mobility</t>
  </si>
  <si>
    <t>Bezpečná cesta do školy</t>
  </si>
  <si>
    <t>Přírodní koupaliště Včelínek</t>
  </si>
  <si>
    <t>Kurz sebeobrany</t>
  </si>
  <si>
    <t>Sociální podnik města Břeclavi</t>
  </si>
  <si>
    <t>Sociální bydlení</t>
  </si>
  <si>
    <t>Lesní školka</t>
  </si>
  <si>
    <t>Zatrubnění Ladenské strouhy</t>
  </si>
  <si>
    <t>Revitalizace a úprava předprostoru vlakového nádraží</t>
  </si>
  <si>
    <t>Přírodě blízká protipovodňová opatření Břeclav</t>
  </si>
  <si>
    <t>Revitalizace zeleně</t>
  </si>
  <si>
    <t>Rekonstrukce mostních objektů v majektu města</t>
  </si>
  <si>
    <t>Výstavba mostních objektů</t>
  </si>
  <si>
    <t>Naučné stezky</t>
  </si>
  <si>
    <t>Bývalá jidelna SOU Národních hrdinů Břeclav - pro rodinné aktivyty</t>
  </si>
  <si>
    <t>Záchytná parkoviště</t>
  </si>
  <si>
    <t>Vláčková přeprava městem</t>
  </si>
  <si>
    <t>Rekonstrukce krytého bazénu</t>
  </si>
  <si>
    <t>Rekonstrukce letního koupaliště</t>
  </si>
  <si>
    <t>Oprava vstupního schodiště a zateplení jižní tribuny, modernizace kabin zimního stadionu</t>
  </si>
  <si>
    <t>Výměna osvětlení v hale ZS</t>
  </si>
  <si>
    <t>Nákup nové světelné tabule</t>
  </si>
  <si>
    <t>ideový záměr</t>
  </si>
  <si>
    <t>realizaci projektu je možné zahájit v řádu týdnů</t>
  </si>
  <si>
    <t>schválený projektový záměr</t>
  </si>
  <si>
    <t>vydané územní rozhodnutí / stavební povolení</t>
  </si>
  <si>
    <t>zpracovaná dokumentace k územnímu rozhodnutí / stavebnímu povolení</t>
  </si>
  <si>
    <t>2014, 2015</t>
  </si>
  <si>
    <t>rok 2016</t>
  </si>
  <si>
    <t>2017 -2024</t>
  </si>
  <si>
    <t>2015-2016</t>
  </si>
  <si>
    <t>2015 - 2016</t>
  </si>
  <si>
    <t>2016-2017</t>
  </si>
  <si>
    <t>2017-2019</t>
  </si>
  <si>
    <t>2015-2018</t>
  </si>
  <si>
    <t>2015-2020</t>
  </si>
  <si>
    <t>2015 -2020</t>
  </si>
  <si>
    <t>2015-2017</t>
  </si>
  <si>
    <t>2017-2020</t>
  </si>
  <si>
    <t>2015-2025</t>
  </si>
  <si>
    <t>2017-2018</t>
  </si>
  <si>
    <t>2016-2020</t>
  </si>
  <si>
    <t>2018-2025</t>
  </si>
  <si>
    <t>2014-2020</t>
  </si>
  <si>
    <t>2020 - 2030</t>
  </si>
  <si>
    <t>Rok 2015-2020</t>
  </si>
  <si>
    <t>Do roku 2020</t>
  </si>
  <si>
    <t>Do roku 2020.</t>
  </si>
  <si>
    <t>Kal.rok 2014 - 2020</t>
  </si>
  <si>
    <t>V nejbližších letech.</t>
  </si>
  <si>
    <t>Školní prázdniny</t>
  </si>
  <si>
    <t>Školní rok 2014/2015.</t>
  </si>
  <si>
    <t>Zatím ideový záměr.</t>
  </si>
  <si>
    <t>Ideový záměr.</t>
  </si>
  <si>
    <t>Rok 2015, 2016</t>
  </si>
  <si>
    <t>nejsou známy</t>
  </si>
  <si>
    <t>Zatím nevyčísleno.</t>
  </si>
  <si>
    <t>Ztím nevyčísleno.</t>
  </si>
  <si>
    <t>Nákladnost - celkem (tis. Kč)</t>
  </si>
  <si>
    <t>17000 / rok</t>
  </si>
  <si>
    <t>MŠ Břetislavova: Výměna střešní krytiny a oprava schodů</t>
  </si>
  <si>
    <t>MŠ Hřbitovní: Herní prvky na školní zahradě</t>
  </si>
  <si>
    <t>MŠ Slovácká: Vybavení školní zahrady</t>
  </si>
  <si>
    <t>MŠ U Splavu: Oprava rovné střechy.</t>
  </si>
  <si>
    <t>MŠ Okružní: Do školy vždy na zelenou</t>
  </si>
  <si>
    <t>ZŠ Kupkova: Celkové zlepšení  prostředí pro výuku.</t>
  </si>
  <si>
    <t>ZŠ Na Valtické: 1. Renovace povrchu běžecké dráhy na školním hřišti, 2. Napojení svodů dešťové vody na městskou kanalizaci a oprava stávající, 3</t>
  </si>
  <si>
    <t>ZŠ Slovácká: Úprava plochy v areálu školy</t>
  </si>
  <si>
    <t>ZŠ Jana Noháče: Vybudování školního hřiště</t>
  </si>
  <si>
    <t>3.1.1.</t>
  </si>
  <si>
    <t>2.2.9.</t>
  </si>
  <si>
    <t>3.1.3.</t>
  </si>
  <si>
    <t>3.5.4.</t>
  </si>
  <si>
    <t>2.3.9.</t>
  </si>
  <si>
    <t>1.3.2.</t>
  </si>
  <si>
    <t>2.2.3.</t>
  </si>
  <si>
    <t>2.2.1.</t>
  </si>
  <si>
    <t>3.5.1.</t>
  </si>
  <si>
    <t>3.3.2.</t>
  </si>
  <si>
    <t>2.2.7.</t>
  </si>
  <si>
    <t>2.3.2.</t>
  </si>
  <si>
    <t>4.1.2.</t>
  </si>
  <si>
    <t>2.2.9. / 2.2.10</t>
  </si>
  <si>
    <t>2.1.1.</t>
  </si>
  <si>
    <t>2.3.7.</t>
  </si>
  <si>
    <t>2.1.3.</t>
  </si>
  <si>
    <t>2.2.4.</t>
  </si>
  <si>
    <t>2.2.5.</t>
  </si>
  <si>
    <t>2.3.1./2.3.2.</t>
  </si>
  <si>
    <t>4.1.3.</t>
  </si>
  <si>
    <t>2.3.10.</t>
  </si>
  <si>
    <t>1.3.4.</t>
  </si>
  <si>
    <t>3.1.7.</t>
  </si>
  <si>
    <t>3.2.1.</t>
  </si>
  <si>
    <t>3.3.4.</t>
  </si>
  <si>
    <t>2.3.5.</t>
  </si>
  <si>
    <t>3.1.5.</t>
  </si>
  <si>
    <t>3.1.2.</t>
  </si>
  <si>
    <t>Projekty jiných subjektů</t>
  </si>
  <si>
    <t>Předkladatel</t>
  </si>
  <si>
    <t>Diecézní charita Brno, Oblastní charita Břeclav</t>
  </si>
  <si>
    <t>Rekonstrukce střechy a schodiště Domova svaté Agáty</t>
  </si>
  <si>
    <t>TJ Lokomotiva Břeclav</t>
  </si>
  <si>
    <t>Sociálně aktivizační služba pro rodiny s dětmi</t>
  </si>
  <si>
    <t>Turistická ubytovna</t>
  </si>
  <si>
    <t>Travní sekačka</t>
  </si>
  <si>
    <t>HC Lvi Břeclav</t>
  </si>
  <si>
    <t>Bruslení pro všechny</t>
  </si>
  <si>
    <t>MSK Břeclav</t>
  </si>
  <si>
    <t>Zázemí MSK Břeclav areál Slovan - rekonstrukce, nástavba</t>
  </si>
  <si>
    <t>Z-score</t>
  </si>
  <si>
    <t>MŠ Osvobození - nové hrací prvky na zahradu a dořešení zahrady dle projektu</t>
  </si>
  <si>
    <t>Parkovací stání U Splavu</t>
  </si>
  <si>
    <t>Vybudování výtahu v administrativní budově TGM 10</t>
  </si>
  <si>
    <t>Oprava fasády velké tržnice</t>
  </si>
  <si>
    <t>Generální oprava východní věže zámku</t>
  </si>
  <si>
    <t>ZŠ a MŠ Kupkova - oprava elektroinstalace na budově MŠ Dukelských hrdinů 2</t>
  </si>
  <si>
    <t>ZŠ a MŠ Kupkova - atrium MŠ - Sovadinova</t>
  </si>
  <si>
    <t>ZŠ a MŠ Kupkova - izolace celé budovy - Sovadinova</t>
  </si>
  <si>
    <t>ZŠ a MŠ Kupkova - oprava školního hřiště - Sovadinova</t>
  </si>
  <si>
    <t>ZŠ a MŠ Kupkova - oprava příjezdové cesty ke školní jídelně - Sovadinova</t>
  </si>
  <si>
    <t>MŠ Slovácká - rekonstrukce el. zařízení</t>
  </si>
  <si>
    <t>Nákup nového stroje na úpravu ledové plochy - TEREZA</t>
  </si>
  <si>
    <t>Břeclav - rozšíření MKDS</t>
  </si>
  <si>
    <t>Odhlučnění sálu Domu školství</t>
  </si>
  <si>
    <t>Vydláždění cest - obvodu stávající plochy městského hřbitova</t>
  </si>
  <si>
    <t>Demolice objektu bývalé restaurace u nádraží ČD</t>
  </si>
  <si>
    <t>Cyklostezka Na Zahradách - Bratislavská - II. Etapa</t>
  </si>
  <si>
    <t>Modernizace světelného signalizačního zařízení na silnici I/55</t>
  </si>
  <si>
    <t>Rekonstrukce rehabilitace - Domov seniorů</t>
  </si>
  <si>
    <t>Rekonstrukce soc. zařízení 3 NP Domov seniorů</t>
  </si>
  <si>
    <t>Výměna oken v bytovém domě (vchodu) Riegrova 27 a společných prostorech bytových domů (vchodech) Krátká 8 a Na Zahradách 19,20,21</t>
  </si>
  <si>
    <t>Překládka venkovního teplovodního vedení u budovy Národních hrdinů 20</t>
  </si>
  <si>
    <t>Výměna výtahu v Domě školství</t>
  </si>
  <si>
    <t>Okružní křižovatka u hlavní pošty</t>
  </si>
  <si>
    <t>Předláždění chodníku Veslařská, Haškova - koordinace s E.ON při rušení nadzemního vedení</t>
  </si>
  <si>
    <t>V návaznosti na opravy po RWE dokončení celého bloku - opravy chodníků v ulici Sady 28. října, Žerotínova, Čechova</t>
  </si>
  <si>
    <t>Regenerace sídliště Slovácká - etapa III. B</t>
  </si>
  <si>
    <t>Revitalizace sídliště J. Palacha - I. etapa</t>
  </si>
  <si>
    <t>Židovská obřadní síň - rekonstrukce</t>
  </si>
  <si>
    <t>Zhotovení EPS a rozvodů pro EZS, STA a dat - Domov seniorů</t>
  </si>
  <si>
    <t>MÚ Břeclav - budova OSVD - zateplení</t>
  </si>
  <si>
    <t>Zpracování ÚP Břeclav</t>
  </si>
  <si>
    <t xml:space="preserve">4 - ideové investice s hrubým odhadem nákladů </t>
  </si>
  <si>
    <t>3 - ideově schválené a projekčně chystané investice (probíhá nebo je možno nechat zpracovat PD)</t>
  </si>
  <si>
    <t>2 -připravované investice chystají se žádosti o dotace nebo nutné související investice po správcích IS  nebo schválené inestice v ZM</t>
  </si>
  <si>
    <t xml:space="preserve"> </t>
  </si>
  <si>
    <t>1 - nasmlouvané investice nebo podané žádosti o dotace</t>
  </si>
  <si>
    <t>Chodník a veřejné osvětlení Agrotec Břeclav - OC Tesco</t>
  </si>
  <si>
    <t>Legenda:</t>
  </si>
  <si>
    <t>Komunikace Fibichova</t>
  </si>
  <si>
    <t>z toho dotace</t>
  </si>
  <si>
    <t>Priorita dle připravenosti</t>
  </si>
  <si>
    <t>Počet akcí</t>
  </si>
  <si>
    <t>Revitalizace Mlýnského náhonu</t>
  </si>
  <si>
    <t>Ředitelství silnic a dálnic ČR</t>
  </si>
  <si>
    <t>Celk. hodn. projektu</t>
  </si>
  <si>
    <t>Kumulativní projekty</t>
  </si>
  <si>
    <t>Zásobník projektů</t>
  </si>
  <si>
    <t>do výše 85 % uznatelých nákladů, podíl města Břeclavi ve výši 3 900 000 Kč</t>
  </si>
  <si>
    <t>do výše 85 % uznatelných nákladů, podíl města Břeclavi ve výši 607 000 Kč</t>
  </si>
  <si>
    <t xml:space="preserve">Cyklostezka cukrovar - městská část Poštorná </t>
  </si>
  <si>
    <t xml:space="preserve">ZUŠ Břeclav - zateplení </t>
  </si>
  <si>
    <t>Veřejné osvětlení - Veslařská, Haškova</t>
  </si>
  <si>
    <t>do výše 1 250 000 Kč</t>
  </si>
  <si>
    <t>do výše 985 455 Kč</t>
  </si>
  <si>
    <t>Zlepšení tepelně technických vlastností budovy Městské policie Břeclav</t>
  </si>
  <si>
    <t xml:space="preserve">Za Bankou - II. etapa - parkovací stání a chodníky </t>
  </si>
  <si>
    <t>Skatepark II. Etapa - dovybavení prvků</t>
  </si>
  <si>
    <t>do výše 400 000 Kč, podíl města Břeclavi ve výši 130 000 Kč</t>
  </si>
  <si>
    <t>Regenerační běžecké trasy - Valtický háj</t>
  </si>
  <si>
    <t>Kino Koruna - rekonstrukce - I. Etapa - vzduchotechnika, střecha</t>
  </si>
  <si>
    <t>Rekonstrukce koupaliště II. etapa</t>
  </si>
  <si>
    <t>Krytý bazén - rekonstrukce - II. etapa</t>
  </si>
  <si>
    <t xml:space="preserve">Azylový dům </t>
  </si>
  <si>
    <t>do výše 85 % uznatelných nákladů, podíl města Břeclavi             5 313 300 Kč</t>
  </si>
  <si>
    <t xml:space="preserve">Rekonstukce kanalizace a výměna lapačů tuků - Domov seniorů </t>
  </si>
  <si>
    <t>Vybudování nové trafostanice pro zimní stadion - TEREZA</t>
  </si>
  <si>
    <t>Zprovoznění 2 kanceláří pro Nno včetně WC, rekonstrukce původní kuchyně na dílny pro volnočasové aktivity - Centrum sociálních služeb</t>
  </si>
  <si>
    <t>Montáž vzduchotechniky a rozvodů havarijních ventilátorů ve strojovně chlazení zimního stadionu</t>
  </si>
  <si>
    <t xml:space="preserve">Nákup odvlhčovacího systému do haly zimního stadionu </t>
  </si>
  <si>
    <t xml:space="preserve">Oprava osvětlení a rozvodů elektrické energie v přístavbě knihovny </t>
  </si>
  <si>
    <t>Rekonstrukce sociálního zařízení v přístavbě knihovny</t>
  </si>
  <si>
    <t>Úprava vstupu budovy TGM 10 (výměna oken a dveří ve stupní hale, posunutí schodiště a úprava venkovní plochy před budovou)</t>
  </si>
  <si>
    <t xml:space="preserve">Rozšíření městského hřbitova - I. Etapa </t>
  </si>
  <si>
    <t xml:space="preserve">Oprava nosníků střechy malé tržnice v areálu bývalého cukrovaru </t>
  </si>
  <si>
    <t>Oprava, zateplení fasády bytových domů (vchodů) Riegrova 27 a bytových domů Na Pěšině 18 a Národních hrdinů 20 a zateplení půdních vestaveb v těchto vchodech</t>
  </si>
  <si>
    <t xml:space="preserve">MŠ Okružní - oprava zahrady, oprava hřiště </t>
  </si>
  <si>
    <t>ZŠ Komenského - Zateplení štítové stěny a oprava nářaďovny "bílé školy"</t>
  </si>
  <si>
    <t>ZŠ a MŠ kpt. Nálepky - podklaha, topení, okna - multifunkční učebna, ateliér - dílna - stavební část</t>
  </si>
  <si>
    <t xml:space="preserve">ZŠ a MŠ Kpt. Nálepky - podlaha, topení, okna - multifunkční učebna, ateliér - dílna - elektro část </t>
  </si>
  <si>
    <t xml:space="preserve">ZŠ a MŠ Kupkova - oprava příjezdové sesty ke školní jídelně, oprava kanalizace </t>
  </si>
  <si>
    <t>Smuteční obřadní síń - hřbitov Lanžhotská - projektová dokumentace</t>
  </si>
  <si>
    <t>Hájky - Habrová seč - chodník</t>
  </si>
  <si>
    <t>do výše 24 073 300 Kč, podíl města Břeclavi  ve výši                   14 300 000 Kč</t>
  </si>
  <si>
    <t>Propojka ul. Fintajslova x U Nemocnice - chodník a přechod pro chodce</t>
  </si>
  <si>
    <t xml:space="preserve">Břeclav bez bariér III. etapa - po konec Břeclavi </t>
  </si>
  <si>
    <t>do výše 85 % uznatelných nákladů, podíl města Břeclavi ve výši 1 950 000 Kč</t>
  </si>
  <si>
    <t>Vypracování projektové dokumentace na projekt HANDICAP FRIENDLY KNIHOVNA</t>
  </si>
  <si>
    <t>Zatelplení administrativní budovy TGM 10</t>
  </si>
  <si>
    <t>Rekonstrukce budovy bývalé ubytovny PČR</t>
  </si>
  <si>
    <t>Kino Koruna - rekonstrukce - II. Etapa</t>
  </si>
  <si>
    <t xml:space="preserve">Rozšíření městského kamerového dohlížecího systému </t>
  </si>
  <si>
    <t>do výše 600 000 Kč</t>
  </si>
  <si>
    <t>Pontonové schodiště ke zpřístupnění řeky Dyje</t>
  </si>
  <si>
    <t>Úprava předrostoru Kina Koruna</t>
  </si>
  <si>
    <t>Včelínek - obnova krajiny</t>
  </si>
  <si>
    <t>Revitalizace sídliště j. Palacha III. etapa</t>
  </si>
  <si>
    <t>do výše 4 000 000 Kč, podíl města Břeclavi ve výši 910 000 Kč</t>
  </si>
  <si>
    <t>do výše 85 % uznatelných nákladů, podíl města Břeclavi ve výši 507 000 Kč</t>
  </si>
  <si>
    <t>2.3.1.</t>
  </si>
  <si>
    <t>Břeclav bez bariér II. etapa ul. Skopalíkova - Na Zvolenci, levá strana</t>
  </si>
  <si>
    <t>do výše 85 % uznatelných nákladů, podíl města Břeclavi ve výši 895 000 Kč</t>
  </si>
  <si>
    <t>IPRM Valtická - regenerace chodníků II. etapa</t>
  </si>
  <si>
    <t>do výše 3 800 000 Kč, podíl města Břeclavi 1 658 000 Kč</t>
  </si>
  <si>
    <t>do výše 500 000 Kč, podíl města Břeclavi ve výši 450 000 Kč</t>
  </si>
  <si>
    <t>Sportovní a odpočinkové plochy v areálu cukrovaru (multifunkční hřiště)</t>
  </si>
  <si>
    <t>Opravy chodníků a vozovek po zásahu RWE - Břetislavova, K. Čapka, Denisova, Fleischmannova, Šilingrova, Smetanovo nábřeží I. část</t>
  </si>
  <si>
    <t>Opravy chodníků a vozovek po zásahu RWE - Břetislavova, K. Čapka, Denisova, Fleischmannova, Šilingrova, Smetanovo nábřeží II. část</t>
  </si>
  <si>
    <t xml:space="preserve">Zpracování podkladů pro pasport zeleně </t>
  </si>
  <si>
    <t xml:space="preserve">Oprava ZŠ Komenského </t>
  </si>
  <si>
    <t>Parkoviště Fintajslova</t>
  </si>
  <si>
    <t>Výsadba dřevin v lokalitě Rytopeky - následná péče 2. rok udržitelnosti</t>
  </si>
  <si>
    <t>do výše 7 398 Kč</t>
  </si>
  <si>
    <t>ZŠ Komenského - hřiště v areálu "bílé školy"</t>
  </si>
  <si>
    <t>ZŠ Komenského - půdní vestavba pro ŠD</t>
  </si>
  <si>
    <t>ZŠ Sovadinova 1 - školní hřiště obnova</t>
  </si>
  <si>
    <t>dotace z IPRM Valtická</t>
  </si>
  <si>
    <t xml:space="preserve">Výměna klimiticace v půjčovně pro dospělé čtenáře </t>
  </si>
  <si>
    <t xml:space="preserve">Vybudování výtahu za účelem bezbariérového přístupu pro návštěvníky knihovny </t>
  </si>
  <si>
    <t>2016-2018</t>
  </si>
  <si>
    <t>2015</t>
  </si>
  <si>
    <t>Rekonstukce veřejného osvětlení města Břeclav</t>
  </si>
  <si>
    <t>Městské koupaliště - multifunkční odpočinkové plochy - PD"</t>
  </si>
  <si>
    <t>Úprava předprostoru před výpravní budovou ČD - PD</t>
  </si>
  <si>
    <t>Rozšíření městského hřbitova - nová část - PD</t>
  </si>
  <si>
    <t>Sociální byty - bývalá ubytovna policie - PD</t>
  </si>
  <si>
    <t>dotace z MMR</t>
  </si>
  <si>
    <t>ZŠ Kpt. Nálepky - oprava střechy červené budovy</t>
  </si>
  <si>
    <t>ZŠ kpt. Nálepky - podřezání a nová fasáda žluté školy</t>
  </si>
  <si>
    <t>do roku 2020</t>
  </si>
  <si>
    <t>1.3.1.</t>
  </si>
  <si>
    <t>Jednotný systém varování obyvatelstva</t>
  </si>
  <si>
    <t>Systém protipovodňových opatření - Povodí Moravy</t>
  </si>
  <si>
    <t>Regenerace sídliště J. Palacha II. etapa</t>
  </si>
  <si>
    <t>Dotace OPLZZ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</si>
</sst>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21"/>
      <name val="Arial"/>
      <family val="2"/>
    </font>
    <font>
      <b/>
      <sz val="8"/>
      <name val="Arial CE"/>
      <charset val="238"/>
    </font>
    <font>
      <sz val="9"/>
      <name val="Arial CE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/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3" fontId="3" fillId="0" borderId="0" xfId="0" applyNumberFormat="1" applyFont="1" applyBorder="1" applyAlignment="1"/>
    <xf numFmtId="0" fontId="0" fillId="0" borderId="0" xfId="0" applyAlignment="1">
      <alignment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left" vertical="center" wrapText="1"/>
    </xf>
    <xf numFmtId="0" fontId="10" fillId="6" borderId="1" xfId="0" applyFont="1" applyFill="1" applyBorder="1"/>
    <xf numFmtId="0" fontId="10" fillId="6" borderId="1" xfId="0" applyFont="1" applyFill="1" applyBorder="1" applyAlignment="1">
      <alignment wrapText="1"/>
    </xf>
    <xf numFmtId="49" fontId="10" fillId="6" borderId="1" xfId="0" applyNumberFormat="1" applyFont="1" applyFill="1" applyBorder="1" applyAlignment="1">
      <alignment wrapText="1"/>
    </xf>
    <xf numFmtId="3" fontId="10" fillId="6" borderId="1" xfId="0" applyNumberFormat="1" applyFont="1" applyFill="1" applyBorder="1" applyAlignment="1">
      <alignment wrapText="1"/>
    </xf>
    <xf numFmtId="0" fontId="10" fillId="6" borderId="1" xfId="0" applyFont="1" applyFill="1" applyBorder="1" applyAlignment="1">
      <alignment horizontal="center" wrapText="1"/>
    </xf>
    <xf numFmtId="14" fontId="10" fillId="6" borderId="1" xfId="0" applyNumberFormat="1" applyFont="1" applyFill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Fill="1" applyBorder="1" applyAlignment="1">
      <alignment wrapText="1"/>
    </xf>
    <xf numFmtId="3" fontId="10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3" fontId="11" fillId="0" borderId="1" xfId="0" applyNumberFormat="1" applyFont="1" applyBorder="1" applyAlignment="1">
      <alignment wrapText="1"/>
    </xf>
    <xf numFmtId="14" fontId="10" fillId="0" borderId="1" xfId="0" applyNumberFormat="1" applyFont="1" applyBorder="1" applyAlignment="1">
      <alignment horizontal="center" wrapText="1"/>
    </xf>
    <xf numFmtId="0" fontId="10" fillId="6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2" fillId="0" borderId="0" xfId="0" applyFont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1" xfId="0" applyBorder="1"/>
    <xf numFmtId="3" fontId="9" fillId="4" borderId="1" xfId="0" applyNumberFormat="1" applyFont="1" applyFill="1" applyBorder="1"/>
    <xf numFmtId="3" fontId="8" fillId="0" borderId="1" xfId="0" applyNumberFormat="1" applyFont="1" applyBorder="1"/>
    <xf numFmtId="3" fontId="4" fillId="0" borderId="1" xfId="0" applyNumberFormat="1" applyFont="1" applyFill="1" applyBorder="1"/>
    <xf numFmtId="3" fontId="5" fillId="4" borderId="1" xfId="0" applyNumberFormat="1" applyFont="1" applyFill="1" applyBorder="1"/>
    <xf numFmtId="3" fontId="9" fillId="0" borderId="1" xfId="0" applyNumberFormat="1" applyFont="1" applyFill="1" applyBorder="1"/>
    <xf numFmtId="3" fontId="8" fillId="0" borderId="1" xfId="0" applyNumberFormat="1" applyFont="1" applyFill="1" applyBorder="1"/>
    <xf numFmtId="3" fontId="8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3" fontId="4" fillId="0" borderId="1" xfId="0" applyNumberFormat="1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0" fontId="6" fillId="5" borderId="1" xfId="0" applyFont="1" applyFill="1" applyBorder="1" applyAlignment="1">
      <alignment wrapText="1"/>
    </xf>
    <xf numFmtId="3" fontId="5" fillId="5" borderId="1" xfId="0" applyNumberFormat="1" applyFont="1" applyFill="1" applyBorder="1"/>
    <xf numFmtId="3" fontId="4" fillId="5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5" fillId="4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wrapText="1"/>
    </xf>
    <xf numFmtId="3" fontId="4" fillId="0" borderId="1" xfId="0" applyNumberFormat="1" applyFont="1" applyFill="1" applyBorder="1" applyAlignment="1">
      <alignment vertical="center"/>
    </xf>
    <xf numFmtId="3" fontId="8" fillId="5" borderId="1" xfId="0" applyNumberFormat="1" applyFont="1" applyFill="1" applyBorder="1"/>
    <xf numFmtId="0" fontId="13" fillId="0" borderId="0" xfId="0" applyFont="1"/>
    <xf numFmtId="0" fontId="0" fillId="0" borderId="1" xfId="0" applyFill="1" applyBorder="1"/>
    <xf numFmtId="0" fontId="10" fillId="7" borderId="1" xfId="0" applyFont="1" applyFill="1" applyBorder="1" applyAlignment="1">
      <alignment wrapText="1"/>
    </xf>
    <xf numFmtId="3" fontId="7" fillId="0" borderId="1" xfId="0" applyNumberFormat="1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7"/>
  <sheetViews>
    <sheetView tabSelected="1" workbookViewId="0">
      <selection activeCell="B94" sqref="B94"/>
    </sheetView>
  </sheetViews>
  <sheetFormatPr defaultRowHeight="15"/>
  <cols>
    <col min="1" max="1" width="6.28515625" customWidth="1"/>
    <col min="2" max="2" width="13.140625" customWidth="1"/>
    <col min="3" max="3" width="59.7109375" customWidth="1"/>
    <col min="4" max="7" width="13.5703125" customWidth="1"/>
    <col min="8" max="8" width="24.28515625" customWidth="1"/>
  </cols>
  <sheetData>
    <row r="1" spans="1:10" ht="30">
      <c r="A1" s="29" t="s">
        <v>197</v>
      </c>
      <c r="B1" s="29" t="s">
        <v>196</v>
      </c>
      <c r="C1" s="30" t="s">
        <v>0</v>
      </c>
      <c r="D1" s="31">
        <v>2015</v>
      </c>
      <c r="E1" s="32">
        <v>2016</v>
      </c>
      <c r="F1" s="31">
        <v>2017</v>
      </c>
      <c r="G1" s="31">
        <v>2018</v>
      </c>
      <c r="H1" s="32" t="s">
        <v>195</v>
      </c>
    </row>
    <row r="2" spans="1:10">
      <c r="A2" s="33">
        <v>1</v>
      </c>
      <c r="B2" s="66">
        <v>1</v>
      </c>
      <c r="C2" s="42" t="s">
        <v>194</v>
      </c>
      <c r="D2" s="53">
        <v>873000</v>
      </c>
      <c r="E2" s="54">
        <v>0</v>
      </c>
      <c r="F2" s="54">
        <v>0</v>
      </c>
      <c r="G2" s="54">
        <v>0</v>
      </c>
      <c r="H2" s="36"/>
      <c r="J2" s="62" t="s">
        <v>193</v>
      </c>
    </row>
    <row r="3" spans="1:10" ht="38.25" customHeight="1">
      <c r="A3" s="52">
        <v>2</v>
      </c>
      <c r="B3" s="67">
        <v>1</v>
      </c>
      <c r="C3" s="50" t="s">
        <v>172</v>
      </c>
      <c r="D3" s="53">
        <v>500000</v>
      </c>
      <c r="E3" s="54">
        <v>3400000</v>
      </c>
      <c r="F3" s="54">
        <v>16100000</v>
      </c>
      <c r="G3" s="54">
        <v>0</v>
      </c>
      <c r="H3" s="49" t="s">
        <v>203</v>
      </c>
      <c r="J3" t="s">
        <v>191</v>
      </c>
    </row>
    <row r="4" spans="1:10" ht="38.25" customHeight="1">
      <c r="A4" s="33">
        <v>3</v>
      </c>
      <c r="B4" s="67">
        <v>1</v>
      </c>
      <c r="C4" s="51" t="s">
        <v>171</v>
      </c>
      <c r="D4" s="53">
        <v>100000</v>
      </c>
      <c r="E4" s="54">
        <v>2600000</v>
      </c>
      <c r="F4" s="54">
        <v>0</v>
      </c>
      <c r="G4" s="54">
        <v>0</v>
      </c>
      <c r="H4" s="49" t="s">
        <v>204</v>
      </c>
      <c r="J4" t="s">
        <v>189</v>
      </c>
    </row>
    <row r="5" spans="1:10" ht="38.25" customHeight="1">
      <c r="A5" s="33">
        <v>4</v>
      </c>
      <c r="B5" s="67">
        <v>1</v>
      </c>
      <c r="C5" s="51" t="s">
        <v>255</v>
      </c>
      <c r="D5" s="53">
        <v>2291000</v>
      </c>
      <c r="E5" s="54">
        <v>0</v>
      </c>
      <c r="F5" s="54">
        <v>0</v>
      </c>
      <c r="G5" s="54">
        <v>0</v>
      </c>
      <c r="H5" s="49" t="s">
        <v>256</v>
      </c>
      <c r="J5" t="s">
        <v>188</v>
      </c>
    </row>
    <row r="6" spans="1:10" ht="24.75" customHeight="1">
      <c r="A6" s="52">
        <v>5</v>
      </c>
      <c r="B6" s="66">
        <v>1</v>
      </c>
      <c r="C6" s="59" t="s">
        <v>212</v>
      </c>
      <c r="D6" s="38">
        <v>500000</v>
      </c>
      <c r="E6" s="39">
        <v>0</v>
      </c>
      <c r="F6" s="39">
        <v>0</v>
      </c>
      <c r="G6" s="54">
        <v>0</v>
      </c>
      <c r="H6" s="57" t="s">
        <v>213</v>
      </c>
      <c r="J6" t="s">
        <v>187</v>
      </c>
    </row>
    <row r="7" spans="1:10">
      <c r="A7" s="33">
        <v>6</v>
      </c>
      <c r="B7" s="66">
        <v>1</v>
      </c>
      <c r="C7" s="42" t="s">
        <v>177</v>
      </c>
      <c r="D7" s="41">
        <v>1100000</v>
      </c>
      <c r="E7" s="39">
        <v>0</v>
      </c>
      <c r="F7" s="39">
        <v>0</v>
      </c>
      <c r="G7" s="54">
        <v>0</v>
      </c>
      <c r="H7" s="36"/>
    </row>
    <row r="8" spans="1:10">
      <c r="A8" s="33">
        <v>7</v>
      </c>
      <c r="B8" s="67">
        <v>1</v>
      </c>
      <c r="C8" s="51" t="s">
        <v>257</v>
      </c>
      <c r="D8" s="56">
        <v>1386000</v>
      </c>
      <c r="E8" s="54">
        <v>0</v>
      </c>
      <c r="F8" s="54">
        <v>0</v>
      </c>
      <c r="G8" s="54">
        <v>0</v>
      </c>
      <c r="H8" s="57" t="s">
        <v>271</v>
      </c>
    </row>
    <row r="9" spans="1:10" ht="22.5">
      <c r="A9" s="52">
        <v>8</v>
      </c>
      <c r="B9" s="67">
        <v>1</v>
      </c>
      <c r="C9" s="42" t="s">
        <v>206</v>
      </c>
      <c r="D9" s="56">
        <v>950000</v>
      </c>
      <c r="E9" s="54">
        <v>0</v>
      </c>
      <c r="F9" s="54">
        <v>0</v>
      </c>
      <c r="G9" s="54">
        <v>0</v>
      </c>
      <c r="H9" s="57" t="s">
        <v>259</v>
      </c>
    </row>
    <row r="10" spans="1:10">
      <c r="A10" s="33">
        <v>9</v>
      </c>
      <c r="B10" s="66">
        <v>1</v>
      </c>
      <c r="C10" s="42" t="s">
        <v>207</v>
      </c>
      <c r="D10" s="38">
        <v>2000000</v>
      </c>
      <c r="E10" s="39">
        <v>0</v>
      </c>
      <c r="F10" s="39">
        <v>0</v>
      </c>
      <c r="G10" s="54">
        <v>0</v>
      </c>
      <c r="H10" s="36"/>
      <c r="I10" t="s">
        <v>190</v>
      </c>
    </row>
    <row r="11" spans="1:10">
      <c r="A11" s="33">
        <v>10</v>
      </c>
      <c r="B11" s="66">
        <v>1</v>
      </c>
      <c r="C11" s="42" t="s">
        <v>186</v>
      </c>
      <c r="D11" s="38">
        <v>517000</v>
      </c>
      <c r="E11" s="39">
        <v>0</v>
      </c>
      <c r="F11" s="39">
        <v>0</v>
      </c>
      <c r="G11" s="54">
        <v>0</v>
      </c>
      <c r="H11" s="36"/>
    </row>
    <row r="12" spans="1:10">
      <c r="A12" s="52">
        <v>11</v>
      </c>
      <c r="B12" s="66">
        <v>1</v>
      </c>
      <c r="C12" s="42" t="s">
        <v>287</v>
      </c>
      <c r="D12" s="38">
        <v>0</v>
      </c>
      <c r="E12" s="39">
        <v>8000000</v>
      </c>
      <c r="F12" s="39">
        <v>0</v>
      </c>
      <c r="G12" s="54">
        <v>0</v>
      </c>
      <c r="H12" s="57"/>
    </row>
    <row r="13" spans="1:10">
      <c r="A13" s="33">
        <v>12</v>
      </c>
      <c r="B13" s="66">
        <v>1</v>
      </c>
      <c r="C13" s="42" t="s">
        <v>260</v>
      </c>
      <c r="D13" s="38">
        <v>495000</v>
      </c>
      <c r="E13" s="39">
        <v>0</v>
      </c>
      <c r="F13" s="39">
        <v>0</v>
      </c>
      <c r="G13" s="54">
        <v>0</v>
      </c>
      <c r="H13" s="36"/>
    </row>
    <row r="14" spans="1:10">
      <c r="A14" s="33">
        <v>13</v>
      </c>
      <c r="B14" s="66">
        <v>1</v>
      </c>
      <c r="C14" s="42" t="s">
        <v>210</v>
      </c>
      <c r="D14" s="38">
        <v>3571000</v>
      </c>
      <c r="E14" s="39">
        <v>0</v>
      </c>
      <c r="F14" s="39">
        <v>0</v>
      </c>
      <c r="G14" s="54">
        <v>0</v>
      </c>
      <c r="H14" s="36" t="s">
        <v>208</v>
      </c>
    </row>
    <row r="15" spans="1:10">
      <c r="A15" s="52">
        <v>14</v>
      </c>
      <c r="B15" s="66">
        <v>1</v>
      </c>
      <c r="C15" s="42" t="s">
        <v>185</v>
      </c>
      <c r="D15" s="38">
        <v>2404000</v>
      </c>
      <c r="E15" s="39">
        <v>0</v>
      </c>
      <c r="F15" s="39">
        <v>0</v>
      </c>
      <c r="G15" s="54">
        <v>0</v>
      </c>
      <c r="H15" s="36" t="s">
        <v>209</v>
      </c>
    </row>
    <row r="16" spans="1:10">
      <c r="A16" s="33">
        <v>15</v>
      </c>
      <c r="B16" s="66">
        <v>1</v>
      </c>
      <c r="C16" s="42" t="s">
        <v>236</v>
      </c>
      <c r="D16" s="45">
        <v>250000</v>
      </c>
      <c r="E16" s="45">
        <v>0</v>
      </c>
      <c r="F16" s="45">
        <v>0</v>
      </c>
      <c r="G16" s="54">
        <v>0</v>
      </c>
      <c r="H16" s="36"/>
    </row>
    <row r="17" spans="1:8">
      <c r="A17" s="33">
        <v>16</v>
      </c>
      <c r="B17" s="66">
        <v>1</v>
      </c>
      <c r="C17" s="42" t="s">
        <v>263</v>
      </c>
      <c r="D17" s="45">
        <v>61000</v>
      </c>
      <c r="E17" s="45">
        <v>0</v>
      </c>
      <c r="F17" s="45">
        <v>0</v>
      </c>
      <c r="G17" s="54">
        <v>0</v>
      </c>
      <c r="H17" s="36"/>
    </row>
    <row r="18" spans="1:8">
      <c r="A18" s="52">
        <v>17</v>
      </c>
      <c r="B18" s="66">
        <v>1</v>
      </c>
      <c r="C18" s="42" t="s">
        <v>264</v>
      </c>
      <c r="D18" s="45">
        <v>2400000</v>
      </c>
      <c r="E18" s="45">
        <v>0</v>
      </c>
      <c r="F18" s="45">
        <v>0</v>
      </c>
      <c r="G18" s="54">
        <v>0</v>
      </c>
      <c r="H18" s="36"/>
    </row>
    <row r="19" spans="1:8">
      <c r="A19" s="33">
        <v>18</v>
      </c>
      <c r="B19" s="67">
        <v>1</v>
      </c>
      <c r="C19" s="51" t="s">
        <v>181</v>
      </c>
      <c r="D19" s="56">
        <v>4000000</v>
      </c>
      <c r="E19" s="58">
        <v>0</v>
      </c>
      <c r="F19" s="58">
        <v>0</v>
      </c>
      <c r="G19" s="54">
        <v>0</v>
      </c>
      <c r="H19" s="57" t="s">
        <v>281</v>
      </c>
    </row>
    <row r="20" spans="1:8">
      <c r="A20" s="33">
        <v>19</v>
      </c>
      <c r="B20" s="66">
        <v>1</v>
      </c>
      <c r="C20" s="42" t="s">
        <v>265</v>
      </c>
      <c r="D20" s="45">
        <v>145200</v>
      </c>
      <c r="E20" s="45">
        <v>0</v>
      </c>
      <c r="F20" s="45">
        <v>0</v>
      </c>
      <c r="G20" s="54">
        <v>0</v>
      </c>
      <c r="H20" s="36"/>
    </row>
    <row r="21" spans="1:8">
      <c r="A21" s="52">
        <v>20</v>
      </c>
      <c r="B21" s="66">
        <v>1</v>
      </c>
      <c r="C21" s="42" t="s">
        <v>266</v>
      </c>
      <c r="D21" s="45">
        <v>8220</v>
      </c>
      <c r="E21" s="45">
        <v>0</v>
      </c>
      <c r="F21" s="45">
        <v>0</v>
      </c>
      <c r="G21" s="54">
        <v>0</v>
      </c>
      <c r="H21" s="36" t="s">
        <v>267</v>
      </c>
    </row>
    <row r="22" spans="1:8">
      <c r="A22" s="33">
        <v>21</v>
      </c>
      <c r="B22" s="66">
        <v>1</v>
      </c>
      <c r="C22" s="42" t="s">
        <v>268</v>
      </c>
      <c r="D22" s="65">
        <v>605000</v>
      </c>
      <c r="E22" s="45">
        <v>0</v>
      </c>
      <c r="F22" s="45">
        <v>0</v>
      </c>
      <c r="G22" s="54">
        <v>0</v>
      </c>
      <c r="H22" s="36"/>
    </row>
    <row r="23" spans="1:8">
      <c r="A23" s="33">
        <v>22</v>
      </c>
      <c r="B23" s="66">
        <v>1</v>
      </c>
      <c r="C23" s="42" t="s">
        <v>276</v>
      </c>
      <c r="D23" s="45">
        <v>300000</v>
      </c>
      <c r="E23" s="45">
        <v>0</v>
      </c>
      <c r="F23" s="45">
        <v>0</v>
      </c>
      <c r="G23" s="54">
        <v>0</v>
      </c>
      <c r="H23" s="36"/>
    </row>
    <row r="24" spans="1:8">
      <c r="A24" s="52">
        <v>23</v>
      </c>
      <c r="B24" s="66">
        <v>1</v>
      </c>
      <c r="C24" s="42" t="s">
        <v>277</v>
      </c>
      <c r="D24" s="45">
        <v>150000</v>
      </c>
      <c r="E24" s="45">
        <v>0</v>
      </c>
      <c r="F24" s="45">
        <v>0</v>
      </c>
      <c r="G24" s="54">
        <v>0</v>
      </c>
      <c r="H24" s="36"/>
    </row>
    <row r="25" spans="1:8">
      <c r="A25" s="33">
        <v>24</v>
      </c>
      <c r="B25" s="66">
        <v>1</v>
      </c>
      <c r="C25" s="42" t="s">
        <v>278</v>
      </c>
      <c r="D25" s="45">
        <v>150000</v>
      </c>
      <c r="E25" s="45">
        <v>0</v>
      </c>
      <c r="F25" s="45">
        <v>0</v>
      </c>
      <c r="G25" s="54">
        <v>0</v>
      </c>
      <c r="H25" s="36"/>
    </row>
    <row r="26" spans="1:8">
      <c r="A26" s="33">
        <v>25</v>
      </c>
      <c r="B26" s="66">
        <v>1</v>
      </c>
      <c r="C26" s="42" t="s">
        <v>279</v>
      </c>
      <c r="D26" s="45">
        <v>100000</v>
      </c>
      <c r="E26" s="45">
        <v>0</v>
      </c>
      <c r="F26" s="45">
        <v>0</v>
      </c>
      <c r="G26" s="54">
        <v>0</v>
      </c>
      <c r="H26" s="36"/>
    </row>
    <row r="27" spans="1:8">
      <c r="A27" s="52">
        <v>26</v>
      </c>
      <c r="B27" s="66">
        <v>1</v>
      </c>
      <c r="C27" s="42" t="s">
        <v>280</v>
      </c>
      <c r="D27" s="45">
        <v>150000</v>
      </c>
      <c r="E27" s="45">
        <v>0</v>
      </c>
      <c r="F27" s="45">
        <v>0</v>
      </c>
      <c r="G27" s="54">
        <v>0</v>
      </c>
      <c r="H27" s="36"/>
    </row>
    <row r="28" spans="1:8" ht="24.75">
      <c r="A28" s="33">
        <v>27</v>
      </c>
      <c r="B28" s="66">
        <v>1</v>
      </c>
      <c r="C28" s="42" t="s">
        <v>261</v>
      </c>
      <c r="D28" s="38">
        <v>4000000</v>
      </c>
      <c r="E28" s="40">
        <v>0</v>
      </c>
      <c r="F28" s="40">
        <v>0</v>
      </c>
      <c r="G28" s="54">
        <v>0</v>
      </c>
      <c r="H28" s="36"/>
    </row>
    <row r="29" spans="1:8" ht="24.75">
      <c r="A29" s="33">
        <v>28</v>
      </c>
      <c r="B29" s="66">
        <v>1</v>
      </c>
      <c r="C29" s="59" t="s">
        <v>262</v>
      </c>
      <c r="D29" s="38">
        <v>3000000</v>
      </c>
      <c r="E29" s="40">
        <v>0</v>
      </c>
      <c r="F29" s="40">
        <v>0</v>
      </c>
      <c r="G29" s="54">
        <v>0</v>
      </c>
      <c r="H29" s="36"/>
    </row>
    <row r="30" spans="1:8">
      <c r="A30" s="52">
        <v>29</v>
      </c>
      <c r="B30" s="67">
        <v>1</v>
      </c>
      <c r="C30" s="51" t="s">
        <v>192</v>
      </c>
      <c r="D30" s="55">
        <v>3500000</v>
      </c>
      <c r="E30" s="54">
        <v>0</v>
      </c>
      <c r="F30" s="54">
        <v>0</v>
      </c>
      <c r="G30" s="54">
        <v>0</v>
      </c>
      <c r="H30" s="49"/>
    </row>
    <row r="31" spans="1:8">
      <c r="A31" s="33">
        <v>30</v>
      </c>
      <c r="B31" s="66">
        <v>1</v>
      </c>
      <c r="C31" s="51" t="s">
        <v>282</v>
      </c>
      <c r="D31" s="38">
        <v>1500000</v>
      </c>
      <c r="E31" s="35">
        <v>0</v>
      </c>
      <c r="F31" s="35">
        <v>0</v>
      </c>
      <c r="G31" s="54">
        <v>0</v>
      </c>
      <c r="H31" s="36"/>
    </row>
    <row r="32" spans="1:8">
      <c r="A32" s="33">
        <v>31</v>
      </c>
      <c r="B32" s="66">
        <v>1</v>
      </c>
      <c r="C32" s="16" t="s">
        <v>9</v>
      </c>
      <c r="D32" s="38">
        <v>6000000</v>
      </c>
      <c r="E32" s="35">
        <v>0</v>
      </c>
      <c r="F32" s="35">
        <v>0</v>
      </c>
      <c r="G32" s="54">
        <v>0</v>
      </c>
      <c r="H32" s="36" t="s">
        <v>289</v>
      </c>
    </row>
    <row r="33" spans="1:8">
      <c r="A33" s="52">
        <v>32</v>
      </c>
      <c r="B33" s="66">
        <v>1</v>
      </c>
      <c r="C33" s="16" t="s">
        <v>26</v>
      </c>
      <c r="D33" s="38">
        <v>500000</v>
      </c>
      <c r="E33" s="35">
        <v>0</v>
      </c>
      <c r="F33" s="35">
        <v>0</v>
      </c>
      <c r="G33" s="54">
        <v>0</v>
      </c>
      <c r="H33" s="36"/>
    </row>
    <row r="34" spans="1:8">
      <c r="A34" s="33">
        <v>33</v>
      </c>
      <c r="B34" s="66">
        <v>2</v>
      </c>
      <c r="C34" s="42" t="s">
        <v>286</v>
      </c>
      <c r="D34" s="38">
        <v>0</v>
      </c>
      <c r="E34" s="39">
        <v>13900000</v>
      </c>
      <c r="F34" s="39">
        <v>0</v>
      </c>
      <c r="G34" s="54">
        <v>0</v>
      </c>
      <c r="H34" s="57"/>
    </row>
    <row r="35" spans="1:8" ht="33.75">
      <c r="A35" s="33">
        <v>34</v>
      </c>
      <c r="B35" s="67">
        <v>2</v>
      </c>
      <c r="C35" s="51" t="s">
        <v>251</v>
      </c>
      <c r="D35" s="56">
        <v>0</v>
      </c>
      <c r="E35" s="54">
        <v>4700000</v>
      </c>
      <c r="F35" s="54">
        <v>0</v>
      </c>
      <c r="G35" s="54">
        <v>0</v>
      </c>
      <c r="H35" s="57" t="s">
        <v>252</v>
      </c>
    </row>
    <row r="36" spans="1:8">
      <c r="A36" s="52">
        <v>35</v>
      </c>
      <c r="B36" s="66">
        <v>2</v>
      </c>
      <c r="C36" s="46" t="s">
        <v>157</v>
      </c>
      <c r="D36" s="47">
        <v>150000</v>
      </c>
      <c r="E36" s="47">
        <v>2500000</v>
      </c>
      <c r="F36" s="47">
        <v>0</v>
      </c>
      <c r="G36" s="54">
        <v>0</v>
      </c>
      <c r="H36" s="48"/>
    </row>
    <row r="37" spans="1:8" ht="22.5">
      <c r="A37" s="33">
        <v>36</v>
      </c>
      <c r="B37" s="67">
        <v>2</v>
      </c>
      <c r="C37" s="51" t="s">
        <v>182</v>
      </c>
      <c r="D37" s="56">
        <v>0</v>
      </c>
      <c r="E37" s="54">
        <v>5458000</v>
      </c>
      <c r="F37" s="54">
        <v>0</v>
      </c>
      <c r="G37" s="54">
        <v>0</v>
      </c>
      <c r="H37" s="57" t="s">
        <v>258</v>
      </c>
    </row>
    <row r="38" spans="1:8" ht="24.75">
      <c r="A38" s="33">
        <v>37</v>
      </c>
      <c r="B38" s="66">
        <v>2</v>
      </c>
      <c r="C38" s="42" t="s">
        <v>180</v>
      </c>
      <c r="D38" s="38">
        <v>0</v>
      </c>
      <c r="E38" s="39">
        <v>5000000</v>
      </c>
      <c r="F38" s="39">
        <v>0</v>
      </c>
      <c r="G38" s="54">
        <v>0</v>
      </c>
      <c r="H38" s="36"/>
    </row>
    <row r="39" spans="1:8" ht="24.75">
      <c r="A39" s="52">
        <v>38</v>
      </c>
      <c r="B39" s="66">
        <v>2</v>
      </c>
      <c r="C39" s="42" t="s">
        <v>179</v>
      </c>
      <c r="D39" s="38">
        <v>0</v>
      </c>
      <c r="E39" s="39">
        <v>4000000</v>
      </c>
      <c r="F39" s="39">
        <v>0</v>
      </c>
      <c r="G39" s="54">
        <v>0</v>
      </c>
      <c r="H39" s="36"/>
    </row>
    <row r="40" spans="1:8" ht="33.75">
      <c r="A40" s="33">
        <v>39</v>
      </c>
      <c r="B40" s="67">
        <v>2</v>
      </c>
      <c r="C40" s="51" t="s">
        <v>205</v>
      </c>
      <c r="D40" s="56">
        <v>0</v>
      </c>
      <c r="E40" s="54">
        <v>2600000</v>
      </c>
      <c r="F40" s="54">
        <v>0</v>
      </c>
      <c r="G40" s="54">
        <v>0</v>
      </c>
      <c r="H40" s="57" t="s">
        <v>253</v>
      </c>
    </row>
    <row r="41" spans="1:8">
      <c r="A41" s="33">
        <v>40</v>
      </c>
      <c r="B41" s="66">
        <v>2</v>
      </c>
      <c r="C41" s="42" t="s">
        <v>178</v>
      </c>
      <c r="D41" s="38">
        <v>0</v>
      </c>
      <c r="E41" s="39">
        <v>5000000</v>
      </c>
      <c r="F41" s="39">
        <v>0</v>
      </c>
      <c r="G41" s="54">
        <v>0</v>
      </c>
      <c r="H41" s="36"/>
    </row>
    <row r="42" spans="1:8">
      <c r="A42" s="52">
        <v>41</v>
      </c>
      <c r="B42" s="66">
        <v>2</v>
      </c>
      <c r="C42" s="42" t="s">
        <v>215</v>
      </c>
      <c r="D42" s="38">
        <v>0</v>
      </c>
      <c r="E42" s="39">
        <v>4000000</v>
      </c>
      <c r="F42" s="39">
        <v>0</v>
      </c>
      <c r="G42" s="54">
        <v>0</v>
      </c>
      <c r="H42" s="36"/>
    </row>
    <row r="43" spans="1:8">
      <c r="A43" s="33">
        <v>42</v>
      </c>
      <c r="B43" s="66">
        <v>2</v>
      </c>
      <c r="C43" s="42" t="s">
        <v>216</v>
      </c>
      <c r="D43" s="38">
        <v>0</v>
      </c>
      <c r="E43" s="39">
        <v>2000000</v>
      </c>
      <c r="F43" s="39">
        <v>2000000</v>
      </c>
      <c r="G43" s="54">
        <v>0</v>
      </c>
      <c r="H43" s="36"/>
    </row>
    <row r="44" spans="1:8">
      <c r="A44" s="33">
        <v>43</v>
      </c>
      <c r="B44" s="66">
        <v>2</v>
      </c>
      <c r="C44" s="42" t="s">
        <v>217</v>
      </c>
      <c r="D44" s="38">
        <v>0</v>
      </c>
      <c r="E44" s="39">
        <v>4000000</v>
      </c>
      <c r="F44" s="39">
        <v>4000000</v>
      </c>
      <c r="G44" s="54">
        <v>0</v>
      </c>
      <c r="H44" s="36"/>
    </row>
    <row r="45" spans="1:8" ht="33.75">
      <c r="A45" s="52">
        <v>44</v>
      </c>
      <c r="B45" s="66">
        <v>2</v>
      </c>
      <c r="C45" s="46" t="s">
        <v>218</v>
      </c>
      <c r="D45" s="47">
        <v>0</v>
      </c>
      <c r="E45" s="61">
        <v>10400000</v>
      </c>
      <c r="F45" s="61">
        <v>24673300</v>
      </c>
      <c r="G45" s="54">
        <v>0</v>
      </c>
      <c r="H45" s="57" t="s">
        <v>238</v>
      </c>
    </row>
    <row r="46" spans="1:8" ht="33.75">
      <c r="A46" s="33">
        <v>45</v>
      </c>
      <c r="B46" s="66">
        <v>2</v>
      </c>
      <c r="C46" s="42" t="s">
        <v>183</v>
      </c>
      <c r="D46" s="41">
        <v>0</v>
      </c>
      <c r="E46" s="39">
        <v>14000000</v>
      </c>
      <c r="F46" s="39">
        <v>0</v>
      </c>
      <c r="G46" s="54">
        <v>0</v>
      </c>
      <c r="H46" s="57" t="s">
        <v>219</v>
      </c>
    </row>
    <row r="47" spans="1:8">
      <c r="A47" s="33">
        <v>46</v>
      </c>
      <c r="B47" s="66">
        <v>2</v>
      </c>
      <c r="C47" s="42" t="s">
        <v>184</v>
      </c>
      <c r="D47" s="41">
        <v>0</v>
      </c>
      <c r="E47" s="35">
        <v>2000000</v>
      </c>
      <c r="F47" s="35">
        <v>0</v>
      </c>
      <c r="G47" s="54">
        <v>0</v>
      </c>
      <c r="H47" s="43"/>
    </row>
    <row r="48" spans="1:8">
      <c r="A48" s="52">
        <v>47</v>
      </c>
      <c r="B48" s="66">
        <v>2</v>
      </c>
      <c r="C48" s="42" t="s">
        <v>174</v>
      </c>
      <c r="D48" s="41">
        <v>0</v>
      </c>
      <c r="E48" s="35">
        <v>500000</v>
      </c>
      <c r="F48" s="35">
        <v>0</v>
      </c>
      <c r="G48" s="54">
        <v>0</v>
      </c>
      <c r="H48" s="36"/>
    </row>
    <row r="49" spans="1:8">
      <c r="A49" s="33">
        <v>48</v>
      </c>
      <c r="B49" s="66">
        <v>2</v>
      </c>
      <c r="C49" s="42" t="s">
        <v>173</v>
      </c>
      <c r="D49" s="37">
        <v>0</v>
      </c>
      <c r="E49" s="37">
        <v>1000000</v>
      </c>
      <c r="F49" s="37">
        <v>0</v>
      </c>
      <c r="G49" s="54">
        <v>0</v>
      </c>
      <c r="H49" s="36"/>
    </row>
    <row r="50" spans="1:8">
      <c r="A50" s="33">
        <v>49</v>
      </c>
      <c r="B50" s="66">
        <v>2</v>
      </c>
      <c r="C50" s="42" t="s">
        <v>220</v>
      </c>
      <c r="D50" s="37">
        <v>0</v>
      </c>
      <c r="E50" s="37">
        <v>1500000</v>
      </c>
      <c r="F50" s="37">
        <v>0</v>
      </c>
      <c r="G50" s="54">
        <v>0</v>
      </c>
      <c r="H50" s="36"/>
    </row>
    <row r="51" spans="1:8" ht="24.75">
      <c r="A51" s="52">
        <v>50</v>
      </c>
      <c r="B51" s="66">
        <v>2</v>
      </c>
      <c r="C51" s="42" t="s">
        <v>222</v>
      </c>
      <c r="D51" s="37">
        <v>0</v>
      </c>
      <c r="E51" s="37">
        <v>400000</v>
      </c>
      <c r="F51" s="37">
        <v>0</v>
      </c>
      <c r="G51" s="54">
        <v>0</v>
      </c>
      <c r="H51" s="36"/>
    </row>
    <row r="52" spans="1:8">
      <c r="A52" s="33">
        <v>51</v>
      </c>
      <c r="B52" s="66">
        <v>2</v>
      </c>
      <c r="C52" s="42" t="s">
        <v>221</v>
      </c>
      <c r="D52" s="37">
        <v>0</v>
      </c>
      <c r="E52" s="37">
        <v>1000000</v>
      </c>
      <c r="F52" s="37">
        <v>0</v>
      </c>
      <c r="G52" s="54">
        <v>0</v>
      </c>
      <c r="H52" s="36"/>
    </row>
    <row r="53" spans="1:8">
      <c r="A53" s="33">
        <v>52</v>
      </c>
      <c r="B53" s="66">
        <v>2</v>
      </c>
      <c r="C53" s="42" t="s">
        <v>166</v>
      </c>
      <c r="D53" s="34">
        <v>0</v>
      </c>
      <c r="E53" s="35">
        <v>3500000</v>
      </c>
      <c r="F53" s="35">
        <v>0</v>
      </c>
      <c r="G53" s="54">
        <v>0</v>
      </c>
      <c r="H53" s="43"/>
    </row>
    <row r="54" spans="1:8" ht="24.75">
      <c r="A54" s="52">
        <v>53</v>
      </c>
      <c r="B54" s="66">
        <v>2</v>
      </c>
      <c r="C54" s="59" t="s">
        <v>223</v>
      </c>
      <c r="D54" s="38">
        <v>0</v>
      </c>
      <c r="E54" s="35">
        <v>600000</v>
      </c>
      <c r="F54" s="35">
        <v>0</v>
      </c>
      <c r="G54" s="54">
        <v>0</v>
      </c>
      <c r="H54" s="43"/>
    </row>
    <row r="55" spans="1:8">
      <c r="A55" s="33">
        <v>54</v>
      </c>
      <c r="B55" s="66">
        <v>2</v>
      </c>
      <c r="C55" s="42" t="s">
        <v>224</v>
      </c>
      <c r="D55" s="38">
        <v>0</v>
      </c>
      <c r="E55" s="39">
        <v>3000000</v>
      </c>
      <c r="F55" s="39">
        <v>0</v>
      </c>
      <c r="G55" s="54">
        <v>0</v>
      </c>
      <c r="H55" s="36"/>
    </row>
    <row r="56" spans="1:8" ht="24.75">
      <c r="A56" s="33">
        <v>55</v>
      </c>
      <c r="B56" s="66">
        <v>2</v>
      </c>
      <c r="C56" s="42" t="s">
        <v>273</v>
      </c>
      <c r="D56" s="38">
        <v>0</v>
      </c>
      <c r="E56" s="39">
        <v>1000000</v>
      </c>
      <c r="F56" s="39">
        <v>0</v>
      </c>
      <c r="G56" s="54">
        <v>0</v>
      </c>
      <c r="H56" s="36"/>
    </row>
    <row r="57" spans="1:8">
      <c r="A57" s="52">
        <v>56</v>
      </c>
      <c r="B57" s="66">
        <v>2</v>
      </c>
      <c r="C57" s="42" t="s">
        <v>225</v>
      </c>
      <c r="D57" s="38">
        <v>0</v>
      </c>
      <c r="E57" s="39">
        <v>250000</v>
      </c>
      <c r="F57" s="39">
        <v>0</v>
      </c>
      <c r="G57" s="54">
        <v>0</v>
      </c>
      <c r="H57" s="36"/>
    </row>
    <row r="58" spans="1:8" ht="15.75" customHeight="1">
      <c r="A58" s="33">
        <v>57</v>
      </c>
      <c r="B58" s="66">
        <v>2</v>
      </c>
      <c r="C58" s="59" t="s">
        <v>272</v>
      </c>
      <c r="D58" s="41">
        <v>0</v>
      </c>
      <c r="E58" s="39">
        <v>50000</v>
      </c>
      <c r="F58" s="39">
        <v>0</v>
      </c>
      <c r="G58" s="54">
        <v>0</v>
      </c>
      <c r="H58" s="36"/>
    </row>
    <row r="59" spans="1:8">
      <c r="A59" s="33">
        <v>58</v>
      </c>
      <c r="B59" s="66">
        <v>2</v>
      </c>
      <c r="C59" s="42" t="s">
        <v>226</v>
      </c>
      <c r="D59" s="41">
        <v>0</v>
      </c>
      <c r="E59" s="39">
        <v>200000</v>
      </c>
      <c r="F59" s="39">
        <v>0</v>
      </c>
      <c r="G59" s="54">
        <v>0</v>
      </c>
      <c r="H59" s="36"/>
    </row>
    <row r="60" spans="1:8">
      <c r="A60" s="52">
        <v>59</v>
      </c>
      <c r="B60" s="66">
        <v>2</v>
      </c>
      <c r="C60" s="42" t="s">
        <v>211</v>
      </c>
      <c r="D60" s="38">
        <v>0</v>
      </c>
      <c r="E60" s="39">
        <v>3000000</v>
      </c>
      <c r="F60" s="39">
        <v>0</v>
      </c>
      <c r="G60" s="54">
        <v>0</v>
      </c>
      <c r="H60" s="36"/>
    </row>
    <row r="61" spans="1:8">
      <c r="A61" s="33">
        <v>60</v>
      </c>
      <c r="B61" s="66">
        <v>2</v>
      </c>
      <c r="C61" s="42" t="s">
        <v>176</v>
      </c>
      <c r="D61" s="41">
        <v>0</v>
      </c>
      <c r="E61" s="39">
        <v>1000000</v>
      </c>
      <c r="F61" s="39">
        <v>0</v>
      </c>
      <c r="G61" s="54">
        <v>0</v>
      </c>
      <c r="H61" s="36"/>
    </row>
    <row r="62" spans="1:8">
      <c r="A62" s="33">
        <v>61</v>
      </c>
      <c r="B62" s="66">
        <v>2</v>
      </c>
      <c r="C62" s="42" t="s">
        <v>170</v>
      </c>
      <c r="D62" s="41">
        <v>0</v>
      </c>
      <c r="E62" s="39">
        <v>4000000</v>
      </c>
      <c r="F62" s="39">
        <v>0</v>
      </c>
      <c r="G62" s="54">
        <v>0</v>
      </c>
      <c r="H62" s="36"/>
    </row>
    <row r="63" spans="1:8" ht="24.75">
      <c r="A63" s="52">
        <v>62</v>
      </c>
      <c r="B63" s="66">
        <v>2</v>
      </c>
      <c r="C63" s="42" t="s">
        <v>227</v>
      </c>
      <c r="D63" s="41">
        <v>0</v>
      </c>
      <c r="E63" s="39">
        <v>500000</v>
      </c>
      <c r="F63" s="39">
        <v>0</v>
      </c>
      <c r="G63" s="54">
        <v>0</v>
      </c>
      <c r="H63" s="36"/>
    </row>
    <row r="64" spans="1:8">
      <c r="A64" s="33">
        <v>63</v>
      </c>
      <c r="B64" s="66">
        <v>2</v>
      </c>
      <c r="C64" s="42" t="s">
        <v>228</v>
      </c>
      <c r="D64" s="37">
        <v>0</v>
      </c>
      <c r="E64" s="35">
        <v>4000000</v>
      </c>
      <c r="F64" s="35">
        <v>0</v>
      </c>
      <c r="G64" s="54">
        <v>0</v>
      </c>
      <c r="H64" s="43"/>
    </row>
    <row r="65" spans="1:8" ht="24.75">
      <c r="A65" s="33">
        <v>64</v>
      </c>
      <c r="B65" s="66">
        <v>2</v>
      </c>
      <c r="C65" s="42" t="s">
        <v>175</v>
      </c>
      <c r="D65" s="37">
        <v>0</v>
      </c>
      <c r="E65" s="35">
        <v>1500000</v>
      </c>
      <c r="F65" s="35">
        <v>0</v>
      </c>
      <c r="G65" s="54">
        <v>0</v>
      </c>
      <c r="H65" s="43"/>
    </row>
    <row r="66" spans="1:8">
      <c r="A66" s="52">
        <v>65</v>
      </c>
      <c r="B66" s="66">
        <v>2</v>
      </c>
      <c r="C66" s="42" t="s">
        <v>169</v>
      </c>
      <c r="D66" s="37">
        <v>0</v>
      </c>
      <c r="E66" s="35">
        <v>1500000</v>
      </c>
      <c r="F66" s="35">
        <v>0</v>
      </c>
      <c r="G66" s="54">
        <v>0</v>
      </c>
      <c r="H66" s="43"/>
    </row>
    <row r="67" spans="1:8">
      <c r="A67" s="33">
        <v>66</v>
      </c>
      <c r="B67" s="66">
        <v>2</v>
      </c>
      <c r="C67" s="42" t="s">
        <v>159</v>
      </c>
      <c r="D67" s="37">
        <v>0</v>
      </c>
      <c r="E67" s="35">
        <v>4000000</v>
      </c>
      <c r="F67" s="35">
        <v>0</v>
      </c>
      <c r="G67" s="54">
        <v>0</v>
      </c>
      <c r="H67" s="43"/>
    </row>
    <row r="68" spans="1:8">
      <c r="A68" s="33">
        <v>67</v>
      </c>
      <c r="B68" s="66">
        <v>2</v>
      </c>
      <c r="C68" s="42" t="s">
        <v>168</v>
      </c>
      <c r="D68" s="37">
        <v>0</v>
      </c>
      <c r="E68" s="35">
        <v>1000000</v>
      </c>
      <c r="F68" s="35">
        <v>0</v>
      </c>
      <c r="G68" s="54">
        <v>0</v>
      </c>
      <c r="H68" s="43"/>
    </row>
    <row r="69" spans="1:8" ht="36">
      <c r="A69" s="52">
        <v>68</v>
      </c>
      <c r="B69" s="67">
        <v>2</v>
      </c>
      <c r="C69" s="51" t="s">
        <v>230</v>
      </c>
      <c r="D69" s="55">
        <v>0</v>
      </c>
      <c r="E69" s="55">
        <v>9000000</v>
      </c>
      <c r="F69" s="55">
        <v>0</v>
      </c>
      <c r="G69" s="54">
        <v>0</v>
      </c>
      <c r="H69" s="60"/>
    </row>
    <row r="70" spans="1:8">
      <c r="A70" s="33">
        <v>69</v>
      </c>
      <c r="B70" s="66">
        <v>2</v>
      </c>
      <c r="C70" s="42" t="s">
        <v>165</v>
      </c>
      <c r="D70" s="37">
        <v>0</v>
      </c>
      <c r="E70" s="37">
        <v>440000</v>
      </c>
      <c r="F70" s="37">
        <v>0</v>
      </c>
      <c r="G70" s="54">
        <v>0</v>
      </c>
      <c r="H70" s="36"/>
    </row>
    <row r="71" spans="1:8">
      <c r="A71" s="33">
        <v>70</v>
      </c>
      <c r="B71" s="66">
        <v>2</v>
      </c>
      <c r="C71" s="42" t="s">
        <v>231</v>
      </c>
      <c r="D71" s="37">
        <v>0</v>
      </c>
      <c r="E71" s="37">
        <v>1500000</v>
      </c>
      <c r="F71" s="37">
        <v>0</v>
      </c>
      <c r="G71" s="54">
        <v>0</v>
      </c>
      <c r="H71" s="36"/>
    </row>
    <row r="72" spans="1:8" ht="24.75">
      <c r="A72" s="52">
        <v>71</v>
      </c>
      <c r="B72" s="66">
        <v>2</v>
      </c>
      <c r="C72" s="42" t="s">
        <v>155</v>
      </c>
      <c r="D72" s="37">
        <v>0</v>
      </c>
      <c r="E72" s="37">
        <v>300000</v>
      </c>
      <c r="F72" s="37">
        <v>0</v>
      </c>
      <c r="G72" s="54">
        <v>0</v>
      </c>
      <c r="H72" s="36"/>
    </row>
    <row r="73" spans="1:8">
      <c r="A73" s="33">
        <v>72</v>
      </c>
      <c r="B73" s="66">
        <v>2</v>
      </c>
      <c r="C73" s="42" t="s">
        <v>232</v>
      </c>
      <c r="D73" s="37">
        <v>0</v>
      </c>
      <c r="E73" s="37">
        <v>250000</v>
      </c>
      <c r="F73" s="37">
        <v>0</v>
      </c>
      <c r="G73" s="54">
        <v>0</v>
      </c>
      <c r="H73" s="36"/>
    </row>
    <row r="74" spans="1:8">
      <c r="A74" s="33">
        <v>73</v>
      </c>
      <c r="B74" s="66">
        <v>2</v>
      </c>
      <c r="C74" s="42" t="s">
        <v>283</v>
      </c>
      <c r="D74" s="34">
        <v>0</v>
      </c>
      <c r="E74" s="39">
        <v>1200000</v>
      </c>
      <c r="F74" s="35">
        <v>0</v>
      </c>
      <c r="G74" s="54">
        <v>0</v>
      </c>
      <c r="H74" s="36"/>
    </row>
    <row r="75" spans="1:8" ht="24.75">
      <c r="A75" s="52">
        <v>74</v>
      </c>
      <c r="B75" s="66">
        <v>2</v>
      </c>
      <c r="C75" s="59" t="s">
        <v>233</v>
      </c>
      <c r="D75" s="34">
        <v>0</v>
      </c>
      <c r="E75" s="35">
        <v>830000</v>
      </c>
      <c r="F75" s="35">
        <v>0</v>
      </c>
      <c r="G75" s="54">
        <v>0</v>
      </c>
      <c r="H75" s="36"/>
    </row>
    <row r="76" spans="1:8" ht="24.75">
      <c r="A76" s="33">
        <v>75</v>
      </c>
      <c r="B76" s="66">
        <v>2</v>
      </c>
      <c r="C76" s="42" t="s">
        <v>234</v>
      </c>
      <c r="D76" s="38">
        <v>0</v>
      </c>
      <c r="E76" s="40">
        <v>85000</v>
      </c>
      <c r="F76" s="40">
        <v>0</v>
      </c>
      <c r="G76" s="54">
        <v>0</v>
      </c>
      <c r="H76" s="36"/>
    </row>
    <row r="77" spans="1:8" ht="24.75">
      <c r="A77" s="33">
        <v>76</v>
      </c>
      <c r="B77" s="66">
        <v>2</v>
      </c>
      <c r="C77" s="42" t="s">
        <v>235</v>
      </c>
      <c r="D77" s="38">
        <v>0</v>
      </c>
      <c r="E77" s="39">
        <v>200000</v>
      </c>
      <c r="F77" s="39">
        <v>0</v>
      </c>
      <c r="G77" s="54">
        <v>0</v>
      </c>
      <c r="H77" s="36"/>
    </row>
    <row r="78" spans="1:8">
      <c r="A78" s="52">
        <v>77</v>
      </c>
      <c r="B78" s="66">
        <v>2</v>
      </c>
      <c r="C78" s="42" t="s">
        <v>164</v>
      </c>
      <c r="D78" s="37">
        <v>0</v>
      </c>
      <c r="E78" s="35">
        <v>200000</v>
      </c>
      <c r="F78" s="35">
        <v>0</v>
      </c>
      <c r="G78" s="54">
        <v>0</v>
      </c>
      <c r="H78" s="36"/>
    </row>
    <row r="79" spans="1:8">
      <c r="A79" s="33">
        <v>78</v>
      </c>
      <c r="B79" s="66">
        <v>2</v>
      </c>
      <c r="C79" s="42" t="s">
        <v>163</v>
      </c>
      <c r="D79" s="41">
        <v>0</v>
      </c>
      <c r="E79" s="35">
        <v>300000</v>
      </c>
      <c r="F79" s="35">
        <v>0</v>
      </c>
      <c r="G79" s="54">
        <v>0</v>
      </c>
      <c r="H79" s="36"/>
    </row>
    <row r="80" spans="1:8">
      <c r="A80" s="33">
        <v>79</v>
      </c>
      <c r="B80" s="66">
        <v>2</v>
      </c>
      <c r="C80" s="42" t="s">
        <v>162</v>
      </c>
      <c r="D80" s="37">
        <v>0</v>
      </c>
      <c r="E80" s="35">
        <v>3000000</v>
      </c>
      <c r="F80" s="35">
        <v>0</v>
      </c>
      <c r="G80" s="54">
        <v>0</v>
      </c>
      <c r="H80" s="43"/>
    </row>
    <row r="81" spans="1:8">
      <c r="A81" s="52">
        <v>80</v>
      </c>
      <c r="B81" s="66">
        <v>2</v>
      </c>
      <c r="C81" s="42" t="s">
        <v>161</v>
      </c>
      <c r="D81" s="37">
        <v>0</v>
      </c>
      <c r="E81" s="35">
        <v>250000</v>
      </c>
      <c r="F81" s="35">
        <v>0</v>
      </c>
      <c r="G81" s="54">
        <v>0</v>
      </c>
      <c r="H81" s="43"/>
    </row>
    <row r="82" spans="1:8" ht="24.75">
      <c r="A82" s="33">
        <v>81</v>
      </c>
      <c r="B82" s="66">
        <v>2</v>
      </c>
      <c r="C82" s="42" t="s">
        <v>160</v>
      </c>
      <c r="D82" s="41">
        <v>0</v>
      </c>
      <c r="E82" s="44">
        <v>450000</v>
      </c>
      <c r="F82" s="44">
        <v>0</v>
      </c>
      <c r="G82" s="54">
        <v>0</v>
      </c>
      <c r="H82" s="36"/>
    </row>
    <row r="83" spans="1:8">
      <c r="A83" s="33">
        <v>82</v>
      </c>
      <c r="B83" s="66">
        <v>2</v>
      </c>
      <c r="C83" s="42" t="s">
        <v>244</v>
      </c>
      <c r="D83" s="37">
        <v>0</v>
      </c>
      <c r="E83" s="37">
        <v>1000000</v>
      </c>
      <c r="F83" s="37">
        <v>19000000</v>
      </c>
      <c r="G83" s="54">
        <v>0</v>
      </c>
      <c r="H83" s="36"/>
    </row>
    <row r="84" spans="1:8" ht="15" customHeight="1">
      <c r="A84" s="52">
        <v>83</v>
      </c>
      <c r="B84" s="66">
        <v>3</v>
      </c>
      <c r="C84" s="42" t="s">
        <v>237</v>
      </c>
      <c r="D84" s="45">
        <v>0</v>
      </c>
      <c r="E84" s="45">
        <v>0</v>
      </c>
      <c r="F84" s="45">
        <v>3000000</v>
      </c>
      <c r="G84" s="54">
        <v>0</v>
      </c>
      <c r="H84" s="43"/>
    </row>
    <row r="85" spans="1:8" ht="27.95" customHeight="1">
      <c r="A85" s="33">
        <v>84</v>
      </c>
      <c r="B85" s="66">
        <v>3</v>
      </c>
      <c r="C85" s="42" t="s">
        <v>156</v>
      </c>
      <c r="D85" s="37">
        <v>0</v>
      </c>
      <c r="E85" s="37">
        <v>0</v>
      </c>
      <c r="F85" s="37">
        <v>1500000</v>
      </c>
      <c r="G85" s="54">
        <v>0</v>
      </c>
      <c r="H85" s="36"/>
    </row>
    <row r="86" spans="1:8">
      <c r="A86" s="33">
        <v>85</v>
      </c>
      <c r="B86" s="66">
        <v>3</v>
      </c>
      <c r="C86" s="42" t="s">
        <v>239</v>
      </c>
      <c r="D86" s="37">
        <v>0</v>
      </c>
      <c r="E86" s="37">
        <v>200000</v>
      </c>
      <c r="F86" s="37">
        <v>0</v>
      </c>
      <c r="G86" s="54">
        <v>0</v>
      </c>
      <c r="H86" s="36"/>
    </row>
    <row r="87" spans="1:8" ht="33.75">
      <c r="A87" s="52">
        <v>86</v>
      </c>
      <c r="B87" s="66">
        <v>3</v>
      </c>
      <c r="C87" s="42" t="s">
        <v>240</v>
      </c>
      <c r="D87" s="37">
        <v>0</v>
      </c>
      <c r="E87" s="37">
        <v>0</v>
      </c>
      <c r="F87" s="37">
        <v>5000000</v>
      </c>
      <c r="G87" s="54">
        <v>0</v>
      </c>
      <c r="H87" s="57" t="s">
        <v>241</v>
      </c>
    </row>
    <row r="88" spans="1:8" ht="26.25" customHeight="1">
      <c r="A88" s="33">
        <v>87</v>
      </c>
      <c r="B88" s="66">
        <v>3</v>
      </c>
      <c r="C88" s="42" t="s">
        <v>242</v>
      </c>
      <c r="D88" s="37">
        <v>0</v>
      </c>
      <c r="E88" s="37">
        <v>100000</v>
      </c>
      <c r="F88" s="37">
        <v>0</v>
      </c>
      <c r="G88" s="54">
        <v>0</v>
      </c>
      <c r="H88" s="36"/>
    </row>
    <row r="89" spans="1:8" ht="16.5" customHeight="1">
      <c r="A89" s="33">
        <v>88</v>
      </c>
      <c r="B89" s="66">
        <v>3</v>
      </c>
      <c r="C89" s="42" t="s">
        <v>243</v>
      </c>
      <c r="D89" s="37">
        <v>0</v>
      </c>
      <c r="E89" s="37">
        <v>300000</v>
      </c>
      <c r="F89" s="37">
        <v>7000000</v>
      </c>
      <c r="G89" s="54">
        <v>0</v>
      </c>
      <c r="H89" s="36"/>
    </row>
    <row r="90" spans="1:8" ht="15" customHeight="1">
      <c r="A90" s="52">
        <v>89</v>
      </c>
      <c r="B90" s="66">
        <v>3</v>
      </c>
      <c r="C90" s="42" t="s">
        <v>270</v>
      </c>
      <c r="D90" s="45">
        <v>0</v>
      </c>
      <c r="E90" s="45">
        <v>0</v>
      </c>
      <c r="F90" s="45">
        <v>950000</v>
      </c>
      <c r="G90" s="54">
        <v>0</v>
      </c>
      <c r="H90" s="36"/>
    </row>
    <row r="91" spans="1:8" ht="16.5" customHeight="1">
      <c r="A91" s="33">
        <v>90</v>
      </c>
      <c r="B91" s="66">
        <v>3</v>
      </c>
      <c r="C91" s="42" t="s">
        <v>158</v>
      </c>
      <c r="D91" s="37">
        <v>0</v>
      </c>
      <c r="E91" s="37"/>
      <c r="F91" s="37">
        <v>1500000</v>
      </c>
      <c r="G91" s="54">
        <v>0</v>
      </c>
      <c r="H91" s="36"/>
    </row>
    <row r="92" spans="1:8" ht="18" customHeight="1">
      <c r="A92" s="33">
        <v>91</v>
      </c>
      <c r="B92" s="66">
        <v>4</v>
      </c>
      <c r="C92" s="42" t="s">
        <v>245</v>
      </c>
      <c r="D92" s="37">
        <v>0</v>
      </c>
      <c r="E92" s="37">
        <v>0</v>
      </c>
      <c r="F92" s="37">
        <v>8000000</v>
      </c>
      <c r="G92" s="37">
        <v>8000000</v>
      </c>
      <c r="H92" s="36"/>
    </row>
    <row r="93" spans="1:8" ht="14.25" customHeight="1">
      <c r="A93" s="52">
        <v>92</v>
      </c>
      <c r="B93" s="66">
        <v>4</v>
      </c>
      <c r="C93" s="42" t="s">
        <v>246</v>
      </c>
      <c r="D93" s="37">
        <v>0</v>
      </c>
      <c r="E93" s="37">
        <v>0</v>
      </c>
      <c r="F93" s="37">
        <v>520000</v>
      </c>
      <c r="G93" s="37">
        <v>520000</v>
      </c>
      <c r="H93" s="36" t="s">
        <v>247</v>
      </c>
    </row>
    <row r="94" spans="1:8" ht="27.95" customHeight="1">
      <c r="C94" s="3"/>
      <c r="D94" s="4">
        <f>SUM(D2:D93)</f>
        <v>43656420</v>
      </c>
      <c r="E94" s="4">
        <f>SUM(E2:E93)</f>
        <v>146663000</v>
      </c>
      <c r="F94" s="4">
        <f>SUM(F2:F93)</f>
        <v>93243300</v>
      </c>
      <c r="G94" s="4">
        <f>SUM(G2:G93)</f>
        <v>8520000</v>
      </c>
    </row>
    <row r="95" spans="1:8">
      <c r="C95" s="3"/>
      <c r="D95" s="2"/>
      <c r="E95" s="2"/>
    </row>
    <row r="96" spans="1:8" ht="27" customHeight="1">
      <c r="C96" s="3"/>
      <c r="D96" s="2"/>
      <c r="E96" s="2"/>
    </row>
    <row r="97" spans="3:5" ht="15" customHeight="1">
      <c r="C97" s="3"/>
      <c r="D97" s="2"/>
      <c r="E97" s="2"/>
    </row>
  </sheetData>
  <pageMargins left="0.23622047244094491" right="0.23622047244094491" top="1.1417322834645669" bottom="0.74803149606299213" header="0.31496062992125984" footer="0.31496062992125984"/>
  <pageSetup paperSize="8" scale="93" fitToHeight="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78"/>
  <sheetViews>
    <sheetView topLeftCell="A48" workbookViewId="0">
      <selection activeCell="A4" sqref="A4:A55"/>
    </sheetView>
  </sheetViews>
  <sheetFormatPr defaultRowHeight="12.75"/>
  <cols>
    <col min="1" max="1" width="5.28515625" style="6" customWidth="1"/>
    <col min="2" max="2" width="59.85546875" style="6" customWidth="1"/>
    <col min="3" max="3" width="21.7109375" style="6" customWidth="1"/>
    <col min="4" max="4" width="20.28515625" style="6" customWidth="1"/>
    <col min="5" max="5" width="15.7109375" style="6" customWidth="1"/>
    <col min="6" max="6" width="14.28515625" style="6" customWidth="1"/>
    <col min="7" max="11" width="10.5703125" style="6" customWidth="1"/>
    <col min="12" max="12" width="9.140625" style="6" hidden="1" customWidth="1"/>
    <col min="13" max="16384" width="9.140625" style="6"/>
  </cols>
  <sheetData>
    <row r="1" spans="1:13" ht="18.75">
      <c r="A1" s="28" t="s">
        <v>202</v>
      </c>
    </row>
    <row r="3" spans="1:13" s="8" customFormat="1" ht="25.5">
      <c r="A3" s="27"/>
      <c r="B3" s="27" t="s">
        <v>0</v>
      </c>
      <c r="C3" s="27" t="s">
        <v>1</v>
      </c>
      <c r="D3" s="27" t="s">
        <v>2</v>
      </c>
      <c r="E3" s="27" t="s">
        <v>102</v>
      </c>
      <c r="F3" s="27" t="s">
        <v>3</v>
      </c>
      <c r="G3" s="27" t="s">
        <v>4</v>
      </c>
      <c r="H3" s="27" t="s">
        <v>5</v>
      </c>
      <c r="I3" s="27" t="s">
        <v>6</v>
      </c>
      <c r="J3" s="27" t="s">
        <v>7</v>
      </c>
      <c r="K3" s="27" t="s">
        <v>200</v>
      </c>
      <c r="L3" s="27" t="s">
        <v>154</v>
      </c>
      <c r="M3" s="27" t="s">
        <v>8</v>
      </c>
    </row>
    <row r="4" spans="1:13" s="7" customFormat="1" ht="25.5">
      <c r="A4" s="15">
        <v>1</v>
      </c>
      <c r="B4" s="16" t="s">
        <v>167</v>
      </c>
      <c r="C4" s="16" t="s">
        <v>68</v>
      </c>
      <c r="D4" s="16" t="s">
        <v>75</v>
      </c>
      <c r="E4" s="17">
        <v>2000</v>
      </c>
      <c r="F4" s="18" t="s">
        <v>116</v>
      </c>
      <c r="G4" s="16">
        <v>4</v>
      </c>
      <c r="H4" s="16">
        <v>3</v>
      </c>
      <c r="I4" s="16">
        <v>3</v>
      </c>
      <c r="J4" s="16">
        <v>3</v>
      </c>
      <c r="K4" s="19">
        <f t="shared" ref="K4:K32" si="0">0.45*G4+0.3*H4+0.2*I4+0.05*J4</f>
        <v>3.45</v>
      </c>
      <c r="L4" s="19">
        <f t="shared" ref="L4:L35" si="1">(K4-AVERAGE($K$4:$K$78))/STDEV($K$4:$K$78)</f>
        <v>2.5373395477907721</v>
      </c>
      <c r="M4" s="19">
        <f t="shared" ref="M4:M35" si="2">IF(L4&lt;MIN($L$4:$L$78)+(ABS(MIN($L$4:$L$78)-MAX($L$4:$L$78))/3),3,IF(L4&lt;MIN($L$4:$L$78)+(2*ABS(MIN($L$4:$L$78)-MAX($L$4:$L$78))/3),2,1))</f>
        <v>1</v>
      </c>
    </row>
    <row r="5" spans="1:13" s="7" customFormat="1" ht="25.5">
      <c r="A5" s="15">
        <v>2</v>
      </c>
      <c r="B5" s="16" t="s">
        <v>21</v>
      </c>
      <c r="C5" s="16" t="s">
        <v>69</v>
      </c>
      <c r="D5" s="20" t="s">
        <v>274</v>
      </c>
      <c r="E5" s="17">
        <v>2500</v>
      </c>
      <c r="F5" s="18" t="s">
        <v>114</v>
      </c>
      <c r="G5" s="19">
        <v>3</v>
      </c>
      <c r="H5" s="19">
        <v>4</v>
      </c>
      <c r="I5" s="19">
        <v>4</v>
      </c>
      <c r="J5" s="19">
        <v>1</v>
      </c>
      <c r="K5" s="19">
        <f t="shared" si="0"/>
        <v>3.3999999999999995</v>
      </c>
      <c r="L5" s="19">
        <f t="shared" si="1"/>
        <v>2.4473722154179223</v>
      </c>
      <c r="M5" s="19">
        <f t="shared" si="2"/>
        <v>1</v>
      </c>
    </row>
    <row r="6" spans="1:13" s="7" customFormat="1" ht="25.5">
      <c r="A6" s="15">
        <v>3</v>
      </c>
      <c r="B6" s="16" t="s">
        <v>248</v>
      </c>
      <c r="C6" s="16" t="s">
        <v>68</v>
      </c>
      <c r="D6" s="20" t="s">
        <v>274</v>
      </c>
      <c r="E6" s="17">
        <v>390</v>
      </c>
      <c r="F6" s="18" t="s">
        <v>134</v>
      </c>
      <c r="G6" s="19">
        <v>4</v>
      </c>
      <c r="H6" s="19">
        <v>2</v>
      </c>
      <c r="I6" s="19">
        <v>3</v>
      </c>
      <c r="J6" s="19">
        <v>4</v>
      </c>
      <c r="K6" s="19">
        <f t="shared" si="0"/>
        <v>3.2</v>
      </c>
      <c r="L6" s="19">
        <f t="shared" si="1"/>
        <v>2.0875028859265292</v>
      </c>
      <c r="M6" s="19">
        <f t="shared" si="2"/>
        <v>1</v>
      </c>
    </row>
    <row r="7" spans="1:13" s="7" customFormat="1">
      <c r="A7" s="15">
        <v>4</v>
      </c>
      <c r="B7" s="16" t="s">
        <v>14</v>
      </c>
      <c r="C7" s="16"/>
      <c r="D7" s="20" t="s">
        <v>74</v>
      </c>
      <c r="E7" s="17">
        <v>1500</v>
      </c>
      <c r="F7" s="18" t="s">
        <v>121</v>
      </c>
      <c r="G7" s="19">
        <v>2</v>
      </c>
      <c r="H7" s="19">
        <v>4</v>
      </c>
      <c r="I7" s="19">
        <v>3</v>
      </c>
      <c r="J7" s="19">
        <v>3</v>
      </c>
      <c r="K7" s="19">
        <f t="shared" si="0"/>
        <v>2.85</v>
      </c>
      <c r="L7" s="19">
        <f t="shared" si="1"/>
        <v>1.4577315593165889</v>
      </c>
      <c r="M7" s="19">
        <f t="shared" si="2"/>
        <v>1</v>
      </c>
    </row>
    <row r="8" spans="1:13" s="7" customFormat="1">
      <c r="A8" s="15">
        <v>5</v>
      </c>
      <c r="B8" s="16" t="s">
        <v>15</v>
      </c>
      <c r="C8" s="16"/>
      <c r="D8" s="20">
        <v>2015</v>
      </c>
      <c r="E8" s="17">
        <v>700</v>
      </c>
      <c r="F8" s="18" t="s">
        <v>121</v>
      </c>
      <c r="G8" s="19">
        <v>2</v>
      </c>
      <c r="H8" s="19">
        <v>4</v>
      </c>
      <c r="I8" s="19">
        <v>3</v>
      </c>
      <c r="J8" s="19">
        <v>3</v>
      </c>
      <c r="K8" s="19">
        <f t="shared" si="0"/>
        <v>2.85</v>
      </c>
      <c r="L8" s="19">
        <f t="shared" si="1"/>
        <v>1.4577315593165889</v>
      </c>
      <c r="M8" s="19">
        <f t="shared" si="2"/>
        <v>1</v>
      </c>
    </row>
    <row r="9" spans="1:13" s="7" customFormat="1" ht="25.5">
      <c r="A9" s="15">
        <v>6</v>
      </c>
      <c r="B9" s="16" t="s">
        <v>249</v>
      </c>
      <c r="C9" s="16" t="s">
        <v>68</v>
      </c>
      <c r="D9" s="20" t="s">
        <v>76</v>
      </c>
      <c r="E9" s="17">
        <v>4000</v>
      </c>
      <c r="F9" s="18" t="s">
        <v>124</v>
      </c>
      <c r="G9" s="19">
        <v>4</v>
      </c>
      <c r="H9" s="19">
        <v>2</v>
      </c>
      <c r="I9" s="19">
        <v>2</v>
      </c>
      <c r="J9" s="19">
        <v>1</v>
      </c>
      <c r="K9" s="19">
        <f t="shared" si="0"/>
        <v>2.8499999999999996</v>
      </c>
      <c r="L9" s="19">
        <f t="shared" si="1"/>
        <v>1.4577315593165883</v>
      </c>
      <c r="M9" s="19">
        <f t="shared" si="2"/>
        <v>1</v>
      </c>
    </row>
    <row r="10" spans="1:13" s="7" customFormat="1">
      <c r="A10" s="15">
        <v>7</v>
      </c>
      <c r="B10" s="16" t="s">
        <v>10</v>
      </c>
      <c r="C10" s="16" t="s">
        <v>66</v>
      </c>
      <c r="D10" s="20" t="s">
        <v>72</v>
      </c>
      <c r="E10" s="17">
        <v>100</v>
      </c>
      <c r="F10" s="18" t="s">
        <v>114</v>
      </c>
      <c r="G10" s="19">
        <v>2</v>
      </c>
      <c r="H10" s="19">
        <v>4</v>
      </c>
      <c r="I10" s="19">
        <v>3</v>
      </c>
      <c r="J10" s="19">
        <v>2</v>
      </c>
      <c r="K10" s="19">
        <f t="shared" si="0"/>
        <v>2.8000000000000003</v>
      </c>
      <c r="L10" s="19">
        <f t="shared" si="1"/>
        <v>1.3677642269437407</v>
      </c>
      <c r="M10" s="19">
        <f t="shared" si="2"/>
        <v>1</v>
      </c>
    </row>
    <row r="11" spans="1:13" s="7" customFormat="1" ht="26.25">
      <c r="A11" s="15">
        <v>8</v>
      </c>
      <c r="B11" s="16" t="s">
        <v>250</v>
      </c>
      <c r="C11" s="16" t="s">
        <v>69</v>
      </c>
      <c r="D11" s="20" t="s">
        <v>274</v>
      </c>
      <c r="E11" s="17">
        <v>7000</v>
      </c>
      <c r="F11" s="18" t="s">
        <v>254</v>
      </c>
      <c r="G11" s="63">
        <v>4</v>
      </c>
      <c r="H11" s="63">
        <v>1</v>
      </c>
      <c r="I11" s="63">
        <v>3</v>
      </c>
      <c r="J11" s="63">
        <v>2</v>
      </c>
      <c r="K11" s="19">
        <f t="shared" si="0"/>
        <v>2.8000000000000003</v>
      </c>
      <c r="L11" s="19">
        <f t="shared" si="1"/>
        <v>1.3677642269437407</v>
      </c>
      <c r="M11" s="19">
        <f t="shared" si="2"/>
        <v>1</v>
      </c>
    </row>
    <row r="12" spans="1:13" s="7" customFormat="1">
      <c r="A12" s="15">
        <v>9</v>
      </c>
      <c r="B12" s="16" t="s">
        <v>23</v>
      </c>
      <c r="C12" s="16"/>
      <c r="D12" s="20" t="s">
        <v>80</v>
      </c>
      <c r="E12" s="17">
        <v>5000</v>
      </c>
      <c r="F12" s="18" t="s">
        <v>121</v>
      </c>
      <c r="G12" s="19">
        <v>2</v>
      </c>
      <c r="H12" s="19">
        <v>4</v>
      </c>
      <c r="I12" s="19">
        <v>3</v>
      </c>
      <c r="J12" s="19">
        <v>1</v>
      </c>
      <c r="K12" s="19">
        <f t="shared" si="0"/>
        <v>2.75</v>
      </c>
      <c r="L12" s="19">
        <f t="shared" si="1"/>
        <v>1.2777968945708915</v>
      </c>
      <c r="M12" s="19">
        <f t="shared" si="2"/>
        <v>1</v>
      </c>
    </row>
    <row r="13" spans="1:13" s="7" customFormat="1" ht="38.25">
      <c r="A13" s="15">
        <v>10</v>
      </c>
      <c r="B13" s="19" t="s">
        <v>110</v>
      </c>
      <c r="C13" s="19" t="s">
        <v>66</v>
      </c>
      <c r="D13" s="21" t="s">
        <v>93</v>
      </c>
      <c r="E13" s="22" t="s">
        <v>100</v>
      </c>
      <c r="F13" s="23" t="s">
        <v>122</v>
      </c>
      <c r="G13" s="19">
        <v>3</v>
      </c>
      <c r="H13" s="19">
        <v>3</v>
      </c>
      <c r="I13" s="19">
        <v>2</v>
      </c>
      <c r="J13" s="19">
        <v>1</v>
      </c>
      <c r="K13" s="19">
        <f t="shared" si="0"/>
        <v>2.6999999999999997</v>
      </c>
      <c r="L13" s="19">
        <f t="shared" si="1"/>
        <v>1.1878295621980426</v>
      </c>
      <c r="M13" s="19">
        <f t="shared" si="2"/>
        <v>1</v>
      </c>
    </row>
    <row r="14" spans="1:13" s="7" customFormat="1" ht="25.5">
      <c r="A14" s="15">
        <v>11</v>
      </c>
      <c r="B14" s="16" t="s">
        <v>18</v>
      </c>
      <c r="C14" s="16" t="s">
        <v>68</v>
      </c>
      <c r="D14" s="20">
        <v>2016</v>
      </c>
      <c r="E14" s="17">
        <v>4500</v>
      </c>
      <c r="F14" s="18" t="s">
        <v>124</v>
      </c>
      <c r="G14" s="19">
        <v>3</v>
      </c>
      <c r="H14" s="19">
        <v>2</v>
      </c>
      <c r="I14" s="19">
        <v>3</v>
      </c>
      <c r="J14" s="19">
        <v>1</v>
      </c>
      <c r="K14" s="19">
        <f t="shared" si="0"/>
        <v>2.6</v>
      </c>
      <c r="L14" s="19">
        <f t="shared" si="1"/>
        <v>1.0078948974523461</v>
      </c>
      <c r="M14" s="19">
        <f t="shared" si="2"/>
        <v>2</v>
      </c>
    </row>
    <row r="15" spans="1:13" s="7" customFormat="1" ht="25.5">
      <c r="A15" s="15">
        <v>12</v>
      </c>
      <c r="B15" s="16" t="s">
        <v>288</v>
      </c>
      <c r="C15" s="16" t="s">
        <v>68</v>
      </c>
      <c r="D15" s="20" t="s">
        <v>76</v>
      </c>
      <c r="E15" s="17">
        <v>4500</v>
      </c>
      <c r="F15" s="18" t="s">
        <v>124</v>
      </c>
      <c r="G15" s="19">
        <v>3</v>
      </c>
      <c r="H15" s="19">
        <v>2</v>
      </c>
      <c r="I15" s="19">
        <v>3</v>
      </c>
      <c r="J15" s="19">
        <v>1</v>
      </c>
      <c r="K15" s="19">
        <f t="shared" si="0"/>
        <v>2.6</v>
      </c>
      <c r="L15" s="19">
        <f t="shared" si="1"/>
        <v>1.0078948974523461</v>
      </c>
      <c r="M15" s="19">
        <f t="shared" si="2"/>
        <v>2</v>
      </c>
    </row>
    <row r="16" spans="1:13" s="7" customFormat="1" ht="38.25">
      <c r="A16" s="15">
        <v>13</v>
      </c>
      <c r="B16" s="16" t="s">
        <v>107</v>
      </c>
      <c r="C16" s="16" t="s">
        <v>70</v>
      </c>
      <c r="D16" s="20" t="s">
        <v>74</v>
      </c>
      <c r="E16" s="17">
        <v>200</v>
      </c>
      <c r="F16" s="18" t="s">
        <v>137</v>
      </c>
      <c r="G16" s="19">
        <v>4</v>
      </c>
      <c r="H16" s="19">
        <v>1</v>
      </c>
      <c r="I16" s="19">
        <v>2</v>
      </c>
      <c r="J16" s="19">
        <v>1</v>
      </c>
      <c r="K16" s="19">
        <f t="shared" si="0"/>
        <v>2.5499999999999998</v>
      </c>
      <c r="L16" s="19">
        <f t="shared" si="1"/>
        <v>0.91792756507949691</v>
      </c>
      <c r="M16" s="19">
        <f t="shared" si="2"/>
        <v>2</v>
      </c>
    </row>
    <row r="17" spans="1:13" s="7" customFormat="1">
      <c r="A17" s="15">
        <v>14</v>
      </c>
      <c r="B17" s="16" t="s">
        <v>45</v>
      </c>
      <c r="C17" s="16" t="s">
        <v>66</v>
      </c>
      <c r="D17" s="20" t="s">
        <v>74</v>
      </c>
      <c r="E17" s="17">
        <v>3000</v>
      </c>
      <c r="F17" s="18" t="s">
        <v>116</v>
      </c>
      <c r="G17" s="19">
        <v>2</v>
      </c>
      <c r="H17" s="19">
        <v>3</v>
      </c>
      <c r="I17" s="19">
        <v>3</v>
      </c>
      <c r="J17" s="19">
        <v>1</v>
      </c>
      <c r="K17" s="19">
        <f t="shared" si="0"/>
        <v>2.4499999999999997</v>
      </c>
      <c r="L17" s="19">
        <f t="shared" si="1"/>
        <v>0.7379929003337995</v>
      </c>
      <c r="M17" s="19">
        <f t="shared" si="2"/>
        <v>2</v>
      </c>
    </row>
    <row r="18" spans="1:13" s="7" customFormat="1">
      <c r="A18" s="15">
        <v>15</v>
      </c>
      <c r="B18" s="16" t="s">
        <v>61</v>
      </c>
      <c r="C18" s="16"/>
      <c r="D18" s="20" t="s">
        <v>74</v>
      </c>
      <c r="E18" s="17">
        <v>40000</v>
      </c>
      <c r="F18" s="18" t="s">
        <v>122</v>
      </c>
      <c r="G18" s="19">
        <v>2</v>
      </c>
      <c r="H18" s="19">
        <v>3</v>
      </c>
      <c r="I18" s="19">
        <v>3</v>
      </c>
      <c r="J18" s="19">
        <v>1</v>
      </c>
      <c r="K18" s="19">
        <f t="shared" si="0"/>
        <v>2.4499999999999997</v>
      </c>
      <c r="L18" s="19">
        <f t="shared" si="1"/>
        <v>0.7379929003337995</v>
      </c>
      <c r="M18" s="19">
        <f t="shared" si="2"/>
        <v>2</v>
      </c>
    </row>
    <row r="19" spans="1:13" s="7" customFormat="1">
      <c r="A19" s="15">
        <v>16</v>
      </c>
      <c r="B19" s="16" t="s">
        <v>62</v>
      </c>
      <c r="C19" s="16" t="s">
        <v>66</v>
      </c>
      <c r="D19" s="20" t="s">
        <v>74</v>
      </c>
      <c r="E19" s="17">
        <v>60000</v>
      </c>
      <c r="F19" s="18" t="s">
        <v>122</v>
      </c>
      <c r="G19" s="19">
        <v>2</v>
      </c>
      <c r="H19" s="19">
        <v>3</v>
      </c>
      <c r="I19" s="19">
        <v>3</v>
      </c>
      <c r="J19" s="19">
        <v>1</v>
      </c>
      <c r="K19" s="19">
        <f t="shared" si="0"/>
        <v>2.4499999999999997</v>
      </c>
      <c r="L19" s="19">
        <f t="shared" si="1"/>
        <v>0.7379929003337995</v>
      </c>
      <c r="M19" s="19">
        <f t="shared" si="2"/>
        <v>2</v>
      </c>
    </row>
    <row r="20" spans="1:13" s="7" customFormat="1" ht="25.5">
      <c r="A20" s="15">
        <v>17</v>
      </c>
      <c r="B20" s="16" t="s">
        <v>63</v>
      </c>
      <c r="C20" s="16" t="s">
        <v>66</v>
      </c>
      <c r="D20" s="20">
        <v>2016</v>
      </c>
      <c r="E20" s="17">
        <v>20000</v>
      </c>
      <c r="F20" s="18" t="s">
        <v>122</v>
      </c>
      <c r="G20" s="19">
        <v>2</v>
      </c>
      <c r="H20" s="19">
        <v>3</v>
      </c>
      <c r="I20" s="19">
        <v>3</v>
      </c>
      <c r="J20" s="19">
        <v>1</v>
      </c>
      <c r="K20" s="19">
        <f t="shared" si="0"/>
        <v>2.4499999999999997</v>
      </c>
      <c r="L20" s="19">
        <f t="shared" si="1"/>
        <v>0.7379929003337995</v>
      </c>
      <c r="M20" s="19">
        <f t="shared" si="2"/>
        <v>2</v>
      </c>
    </row>
    <row r="21" spans="1:13" s="7" customFormat="1">
      <c r="A21" s="15">
        <v>18</v>
      </c>
      <c r="B21" s="16" t="s">
        <v>64</v>
      </c>
      <c r="C21" s="16" t="s">
        <v>66</v>
      </c>
      <c r="D21" s="20">
        <v>2015</v>
      </c>
      <c r="E21" s="17">
        <v>2500</v>
      </c>
      <c r="F21" s="18" t="s">
        <v>122</v>
      </c>
      <c r="G21" s="19">
        <v>2</v>
      </c>
      <c r="H21" s="19">
        <v>3</v>
      </c>
      <c r="I21" s="19">
        <v>3</v>
      </c>
      <c r="J21" s="19">
        <v>1</v>
      </c>
      <c r="K21" s="19">
        <f t="shared" si="0"/>
        <v>2.4499999999999997</v>
      </c>
      <c r="L21" s="19">
        <f t="shared" si="1"/>
        <v>0.7379929003337995</v>
      </c>
      <c r="M21" s="19">
        <f t="shared" si="2"/>
        <v>2</v>
      </c>
    </row>
    <row r="22" spans="1:13" s="7" customFormat="1">
      <c r="A22" s="15">
        <v>19</v>
      </c>
      <c r="B22" s="16" t="s">
        <v>47</v>
      </c>
      <c r="C22" s="16"/>
      <c r="D22" s="20" t="s">
        <v>79</v>
      </c>
      <c r="E22" s="17">
        <v>1500</v>
      </c>
      <c r="F22" s="18" t="s">
        <v>116</v>
      </c>
      <c r="G22" s="19">
        <v>2</v>
      </c>
      <c r="H22" s="19">
        <v>3</v>
      </c>
      <c r="I22" s="19">
        <v>2</v>
      </c>
      <c r="J22" s="19">
        <v>1</v>
      </c>
      <c r="K22" s="19">
        <f t="shared" si="0"/>
        <v>2.2499999999999996</v>
      </c>
      <c r="L22" s="19">
        <f t="shared" si="1"/>
        <v>0.37812357084240483</v>
      </c>
      <c r="M22" s="19">
        <f t="shared" si="2"/>
        <v>2</v>
      </c>
    </row>
    <row r="23" spans="1:13" s="7" customFormat="1">
      <c r="A23" s="15">
        <v>20</v>
      </c>
      <c r="B23" s="16" t="s">
        <v>58</v>
      </c>
      <c r="C23" s="16" t="s">
        <v>66</v>
      </c>
      <c r="D23" s="20" t="s">
        <v>74</v>
      </c>
      <c r="E23" s="17">
        <v>3000</v>
      </c>
      <c r="F23" s="18" t="s">
        <v>136</v>
      </c>
      <c r="G23" s="19">
        <v>2</v>
      </c>
      <c r="H23" s="19">
        <v>3</v>
      </c>
      <c r="I23" s="19">
        <v>2</v>
      </c>
      <c r="J23" s="19">
        <v>1</v>
      </c>
      <c r="K23" s="19">
        <f t="shared" si="0"/>
        <v>2.2499999999999996</v>
      </c>
      <c r="L23" s="19">
        <f t="shared" si="1"/>
        <v>0.37812357084240483</v>
      </c>
      <c r="M23" s="19">
        <f t="shared" si="2"/>
        <v>2</v>
      </c>
    </row>
    <row r="24" spans="1:13" s="7" customFormat="1">
      <c r="A24" s="15">
        <v>21</v>
      </c>
      <c r="B24" s="16" t="s">
        <v>111</v>
      </c>
      <c r="C24" s="16" t="s">
        <v>66</v>
      </c>
      <c r="D24" s="20" t="s">
        <v>94</v>
      </c>
      <c r="E24" s="17">
        <v>1200</v>
      </c>
      <c r="F24" s="18" t="s">
        <v>122</v>
      </c>
      <c r="G24" s="19">
        <v>2</v>
      </c>
      <c r="H24" s="19">
        <v>3</v>
      </c>
      <c r="I24" s="19">
        <v>2</v>
      </c>
      <c r="J24" s="19">
        <v>1</v>
      </c>
      <c r="K24" s="19">
        <f t="shared" si="0"/>
        <v>2.2499999999999996</v>
      </c>
      <c r="L24" s="19">
        <f t="shared" si="1"/>
        <v>0.37812357084240483</v>
      </c>
      <c r="M24" s="19">
        <f t="shared" si="2"/>
        <v>2</v>
      </c>
    </row>
    <row r="25" spans="1:13" s="7" customFormat="1">
      <c r="A25" s="15">
        <v>22</v>
      </c>
      <c r="B25" s="16" t="s">
        <v>112</v>
      </c>
      <c r="C25" s="16" t="s">
        <v>66</v>
      </c>
      <c r="D25" s="20" t="s">
        <v>95</v>
      </c>
      <c r="E25" s="17">
        <v>750</v>
      </c>
      <c r="F25" s="18" t="s">
        <v>122</v>
      </c>
      <c r="G25" s="19">
        <v>2</v>
      </c>
      <c r="H25" s="19">
        <v>3</v>
      </c>
      <c r="I25" s="19">
        <v>2</v>
      </c>
      <c r="J25" s="19">
        <v>1</v>
      </c>
      <c r="K25" s="19">
        <f t="shared" si="0"/>
        <v>2.2499999999999996</v>
      </c>
      <c r="L25" s="19">
        <f t="shared" si="1"/>
        <v>0.37812357084240483</v>
      </c>
      <c r="M25" s="19">
        <f t="shared" si="2"/>
        <v>2</v>
      </c>
    </row>
    <row r="26" spans="1:13" s="7" customFormat="1">
      <c r="A26" s="15">
        <v>23</v>
      </c>
      <c r="B26" s="16" t="s">
        <v>65</v>
      </c>
      <c r="C26" s="16" t="s">
        <v>66</v>
      </c>
      <c r="D26" s="20">
        <v>2015</v>
      </c>
      <c r="E26" s="17">
        <v>1500</v>
      </c>
      <c r="F26" s="18" t="s">
        <v>122</v>
      </c>
      <c r="G26" s="19">
        <v>2</v>
      </c>
      <c r="H26" s="19">
        <v>3</v>
      </c>
      <c r="I26" s="19">
        <v>2</v>
      </c>
      <c r="J26" s="19">
        <v>1</v>
      </c>
      <c r="K26" s="19">
        <f t="shared" si="0"/>
        <v>2.2499999999999996</v>
      </c>
      <c r="L26" s="19">
        <f t="shared" si="1"/>
        <v>0.37812357084240483</v>
      </c>
      <c r="M26" s="19">
        <f t="shared" si="2"/>
        <v>2</v>
      </c>
    </row>
    <row r="27" spans="1:13" s="7" customFormat="1">
      <c r="A27" s="15">
        <v>24</v>
      </c>
      <c r="B27" s="16" t="s">
        <v>12</v>
      </c>
      <c r="C27" s="16" t="s">
        <v>66</v>
      </c>
      <c r="D27" s="20">
        <v>2022</v>
      </c>
      <c r="E27" s="24">
        <v>240000</v>
      </c>
      <c r="F27" s="18" t="s">
        <v>119</v>
      </c>
      <c r="G27" s="19">
        <v>1</v>
      </c>
      <c r="H27" s="19">
        <v>3</v>
      </c>
      <c r="I27" s="19">
        <v>4</v>
      </c>
      <c r="J27" s="19">
        <v>1</v>
      </c>
      <c r="K27" s="19">
        <f t="shared" si="0"/>
        <v>2.1999999999999997</v>
      </c>
      <c r="L27" s="19">
        <f t="shared" si="1"/>
        <v>0.28815623846955657</v>
      </c>
      <c r="M27" s="19">
        <f t="shared" si="2"/>
        <v>2</v>
      </c>
    </row>
    <row r="28" spans="1:13" s="7" customFormat="1" ht="25.5">
      <c r="A28" s="15">
        <v>25</v>
      </c>
      <c r="B28" s="16" t="s">
        <v>11</v>
      </c>
      <c r="C28" s="16" t="s">
        <v>68</v>
      </c>
      <c r="D28" s="20" t="s">
        <v>275</v>
      </c>
      <c r="E28" s="17">
        <v>1800</v>
      </c>
      <c r="F28" s="18" t="s">
        <v>118</v>
      </c>
      <c r="G28" s="19">
        <v>3</v>
      </c>
      <c r="H28" s="19">
        <v>1</v>
      </c>
      <c r="I28" s="19">
        <v>2</v>
      </c>
      <c r="J28" s="19">
        <v>2</v>
      </c>
      <c r="K28" s="19">
        <f t="shared" si="0"/>
        <v>2.1500000000000004</v>
      </c>
      <c r="L28" s="19">
        <f t="shared" si="1"/>
        <v>0.19818890609670908</v>
      </c>
      <c r="M28" s="19">
        <f t="shared" si="2"/>
        <v>2</v>
      </c>
    </row>
    <row r="29" spans="1:13" s="7" customFormat="1">
      <c r="A29" s="15">
        <v>26</v>
      </c>
      <c r="B29" s="16" t="s">
        <v>52</v>
      </c>
      <c r="C29" s="16" t="s">
        <v>66</v>
      </c>
      <c r="D29" s="20" t="s">
        <v>79</v>
      </c>
      <c r="E29" s="17">
        <v>50000</v>
      </c>
      <c r="F29" s="18" t="s">
        <v>124</v>
      </c>
      <c r="G29" s="19">
        <v>2</v>
      </c>
      <c r="H29" s="19">
        <v>2</v>
      </c>
      <c r="I29" s="19">
        <v>3</v>
      </c>
      <c r="J29" s="19">
        <v>1</v>
      </c>
      <c r="K29" s="19">
        <f t="shared" si="0"/>
        <v>2.15</v>
      </c>
      <c r="L29" s="19">
        <f t="shared" si="1"/>
        <v>0.19818890609670828</v>
      </c>
      <c r="M29" s="19">
        <f t="shared" si="2"/>
        <v>2</v>
      </c>
    </row>
    <row r="30" spans="1:13" s="7" customFormat="1">
      <c r="A30" s="15">
        <v>27</v>
      </c>
      <c r="B30" s="16" t="s">
        <v>57</v>
      </c>
      <c r="C30" s="16" t="s">
        <v>66</v>
      </c>
      <c r="D30" s="20" t="s">
        <v>85</v>
      </c>
      <c r="E30" s="17">
        <v>1500</v>
      </c>
      <c r="F30" s="18" t="s">
        <v>135</v>
      </c>
      <c r="G30" s="19">
        <v>2</v>
      </c>
      <c r="H30" s="19">
        <v>2</v>
      </c>
      <c r="I30" s="19">
        <v>3</v>
      </c>
      <c r="J30" s="19">
        <v>1</v>
      </c>
      <c r="K30" s="19">
        <f t="shared" si="0"/>
        <v>2.15</v>
      </c>
      <c r="L30" s="19">
        <f t="shared" si="1"/>
        <v>0.19818890609670828</v>
      </c>
      <c r="M30" s="19">
        <f t="shared" si="2"/>
        <v>2</v>
      </c>
    </row>
    <row r="31" spans="1:13" s="7" customFormat="1" ht="25.5">
      <c r="A31" s="15">
        <v>28</v>
      </c>
      <c r="B31" s="16" t="s">
        <v>19</v>
      </c>
      <c r="C31" s="16" t="s">
        <v>68</v>
      </c>
      <c r="D31" s="20" t="s">
        <v>77</v>
      </c>
      <c r="E31" s="17">
        <v>18000</v>
      </c>
      <c r="F31" s="18" t="s">
        <v>125</v>
      </c>
      <c r="G31" s="19">
        <v>3</v>
      </c>
      <c r="H31" s="19">
        <v>1</v>
      </c>
      <c r="I31" s="19">
        <v>2</v>
      </c>
      <c r="J31" s="19">
        <v>1</v>
      </c>
      <c r="K31" s="19">
        <f t="shared" si="0"/>
        <v>2.1</v>
      </c>
      <c r="L31" s="19">
        <f t="shared" si="1"/>
        <v>0.10822157372386</v>
      </c>
      <c r="M31" s="19">
        <f t="shared" si="2"/>
        <v>2</v>
      </c>
    </row>
    <row r="32" spans="1:13" s="7" customFormat="1" ht="25.5">
      <c r="A32" s="15">
        <v>29</v>
      </c>
      <c r="B32" s="16" t="s">
        <v>48</v>
      </c>
      <c r="C32" s="16" t="s">
        <v>68</v>
      </c>
      <c r="D32" s="20">
        <v>2015</v>
      </c>
      <c r="E32" s="17">
        <v>5000</v>
      </c>
      <c r="F32" s="25" t="s">
        <v>140</v>
      </c>
      <c r="G32" s="19">
        <v>3</v>
      </c>
      <c r="H32" s="19">
        <v>1</v>
      </c>
      <c r="I32" s="19">
        <v>2</v>
      </c>
      <c r="J32" s="19">
        <v>1</v>
      </c>
      <c r="K32" s="19">
        <f t="shared" si="0"/>
        <v>2.1</v>
      </c>
      <c r="L32" s="19">
        <f t="shared" si="1"/>
        <v>0.10822157372386</v>
      </c>
      <c r="M32" s="19">
        <f t="shared" si="2"/>
        <v>2</v>
      </c>
    </row>
    <row r="33" spans="1:13" s="7" customFormat="1">
      <c r="A33" s="15">
        <v>30</v>
      </c>
      <c r="B33" s="16" t="s">
        <v>43</v>
      </c>
      <c r="C33" s="16"/>
      <c r="D33" s="20" t="s">
        <v>79</v>
      </c>
      <c r="E33" s="17">
        <v>500</v>
      </c>
      <c r="F33" s="18" t="s">
        <v>123</v>
      </c>
      <c r="G33" s="19">
        <v>2</v>
      </c>
      <c r="H33" s="19">
        <v>2</v>
      </c>
      <c r="I33" s="19">
        <v>2</v>
      </c>
      <c r="J33" s="19">
        <v>3</v>
      </c>
      <c r="K33" s="19">
        <f t="shared" ref="K33:K63" si="3">0.45*G33+0.3*H33+0.2*I33+0.05*J33</f>
        <v>2.0499999999999998</v>
      </c>
      <c r="L33" s="19">
        <f t="shared" si="1"/>
        <v>1.8254241351010923E-2</v>
      </c>
      <c r="M33" s="19">
        <f t="shared" si="2"/>
        <v>2</v>
      </c>
    </row>
    <row r="34" spans="1:13" s="7" customFormat="1">
      <c r="A34" s="15">
        <v>31</v>
      </c>
      <c r="B34" s="16" t="s">
        <v>28</v>
      </c>
      <c r="C34" s="16" t="s">
        <v>66</v>
      </c>
      <c r="D34" s="20"/>
      <c r="E34" s="17">
        <v>1000</v>
      </c>
      <c r="F34" s="18" t="s">
        <v>122</v>
      </c>
      <c r="G34" s="19">
        <v>1</v>
      </c>
      <c r="H34" s="19">
        <v>3</v>
      </c>
      <c r="I34" s="19">
        <v>3</v>
      </c>
      <c r="J34" s="19">
        <v>1</v>
      </c>
      <c r="K34" s="19">
        <f t="shared" si="3"/>
        <v>2</v>
      </c>
      <c r="L34" s="19">
        <f t="shared" si="1"/>
        <v>-7.1713091021837358E-2</v>
      </c>
      <c r="M34" s="19">
        <f t="shared" si="2"/>
        <v>2</v>
      </c>
    </row>
    <row r="35" spans="1:13" s="7" customFormat="1">
      <c r="A35" s="15">
        <v>32</v>
      </c>
      <c r="B35" s="16" t="s">
        <v>29</v>
      </c>
      <c r="C35" s="16" t="s">
        <v>66</v>
      </c>
      <c r="D35" s="20" t="s">
        <v>78</v>
      </c>
      <c r="E35" s="17">
        <v>30000</v>
      </c>
      <c r="F35" s="18" t="s">
        <v>123</v>
      </c>
      <c r="G35" s="19">
        <v>2</v>
      </c>
      <c r="H35" s="19">
        <v>2</v>
      </c>
      <c r="I35" s="19">
        <v>2</v>
      </c>
      <c r="J35" s="19">
        <v>1</v>
      </c>
      <c r="K35" s="19">
        <f t="shared" si="3"/>
        <v>1.95</v>
      </c>
      <c r="L35" s="19">
        <f t="shared" si="1"/>
        <v>-0.16168042339468602</v>
      </c>
      <c r="M35" s="19">
        <f t="shared" si="2"/>
        <v>2</v>
      </c>
    </row>
    <row r="36" spans="1:13" s="7" customFormat="1">
      <c r="A36" s="15">
        <v>33</v>
      </c>
      <c r="B36" s="16" t="s">
        <v>33</v>
      </c>
      <c r="C36" s="16" t="s">
        <v>66</v>
      </c>
      <c r="D36" s="20" t="s">
        <v>81</v>
      </c>
      <c r="E36" s="17">
        <v>5000</v>
      </c>
      <c r="F36" s="18" t="s">
        <v>130</v>
      </c>
      <c r="G36" s="19">
        <v>2</v>
      </c>
      <c r="H36" s="19">
        <v>2</v>
      </c>
      <c r="I36" s="19">
        <v>2</v>
      </c>
      <c r="J36" s="19">
        <v>1</v>
      </c>
      <c r="K36" s="19">
        <f t="shared" si="3"/>
        <v>1.95</v>
      </c>
      <c r="L36" s="19">
        <f t="shared" ref="L36:L67" si="4">(K36-AVERAGE($K$4:$K$78))/STDEV($K$4:$K$78)</f>
        <v>-0.16168042339468602</v>
      </c>
      <c r="M36" s="19">
        <f t="shared" ref="M36:M67" si="5">IF(L36&lt;MIN($L$4:$L$78)+(ABS(MIN($L$4:$L$78)-MAX($L$4:$L$78))/3),3,IF(L36&lt;MIN($L$4:$L$78)+(2*ABS(MIN($L$4:$L$78)-MAX($L$4:$L$78))/3),2,1))</f>
        <v>2</v>
      </c>
    </row>
    <row r="37" spans="1:13" s="7" customFormat="1">
      <c r="A37" s="15">
        <v>34</v>
      </c>
      <c r="B37" s="16" t="s">
        <v>49</v>
      </c>
      <c r="C37" s="16" t="s">
        <v>66</v>
      </c>
      <c r="D37" s="20" t="s">
        <v>85</v>
      </c>
      <c r="E37" s="17">
        <v>100000</v>
      </c>
      <c r="F37" s="18" t="s">
        <v>141</v>
      </c>
      <c r="G37" s="19">
        <v>2</v>
      </c>
      <c r="H37" s="19">
        <v>2</v>
      </c>
      <c r="I37" s="19">
        <v>2</v>
      </c>
      <c r="J37" s="19">
        <v>1</v>
      </c>
      <c r="K37" s="19">
        <f t="shared" si="3"/>
        <v>1.95</v>
      </c>
      <c r="L37" s="19">
        <f t="shared" si="4"/>
        <v>-0.16168042339468602</v>
      </c>
      <c r="M37" s="19">
        <f t="shared" si="5"/>
        <v>2</v>
      </c>
    </row>
    <row r="38" spans="1:13" s="7" customFormat="1">
      <c r="A38" s="15">
        <v>35</v>
      </c>
      <c r="B38" s="16" t="s">
        <v>40</v>
      </c>
      <c r="C38" s="16" t="s">
        <v>66</v>
      </c>
      <c r="D38" s="20">
        <v>2020</v>
      </c>
      <c r="E38" s="17">
        <v>50000</v>
      </c>
      <c r="F38" s="18" t="s">
        <v>132</v>
      </c>
      <c r="G38" s="19">
        <v>1</v>
      </c>
      <c r="H38" s="19">
        <v>2</v>
      </c>
      <c r="I38" s="19">
        <v>4</v>
      </c>
      <c r="J38" s="19">
        <v>1</v>
      </c>
      <c r="K38" s="19">
        <f t="shared" si="3"/>
        <v>1.9000000000000001</v>
      </c>
      <c r="L38" s="19">
        <f t="shared" si="4"/>
        <v>-0.25164775576753429</v>
      </c>
      <c r="M38" s="19">
        <f t="shared" si="5"/>
        <v>3</v>
      </c>
    </row>
    <row r="39" spans="1:13" s="7" customFormat="1">
      <c r="A39" s="15">
        <v>36</v>
      </c>
      <c r="B39" s="16" t="s">
        <v>44</v>
      </c>
      <c r="C39" s="16" t="s">
        <v>66</v>
      </c>
      <c r="D39" s="20" t="s">
        <v>84</v>
      </c>
      <c r="E39" s="17">
        <v>4000</v>
      </c>
      <c r="F39" s="18" t="s">
        <v>130</v>
      </c>
      <c r="G39" s="19">
        <v>1</v>
      </c>
      <c r="H39" s="19">
        <v>2</v>
      </c>
      <c r="I39" s="19">
        <v>4</v>
      </c>
      <c r="J39" s="19">
        <v>1</v>
      </c>
      <c r="K39" s="19">
        <f t="shared" si="3"/>
        <v>1.9000000000000001</v>
      </c>
      <c r="L39" s="19">
        <f t="shared" si="4"/>
        <v>-0.25164775576753429</v>
      </c>
      <c r="M39" s="19">
        <f t="shared" si="5"/>
        <v>3</v>
      </c>
    </row>
    <row r="40" spans="1:13" s="7" customFormat="1">
      <c r="A40" s="15">
        <v>37</v>
      </c>
      <c r="B40" s="16" t="s">
        <v>42</v>
      </c>
      <c r="C40" s="16"/>
      <c r="D40" s="20" t="s">
        <v>79</v>
      </c>
      <c r="E40" s="17">
        <v>500</v>
      </c>
      <c r="F40" s="18" t="s">
        <v>133</v>
      </c>
      <c r="G40" s="19">
        <v>2</v>
      </c>
      <c r="H40" s="19">
        <v>1</v>
      </c>
      <c r="I40" s="19">
        <v>3</v>
      </c>
      <c r="J40" s="19">
        <v>1</v>
      </c>
      <c r="K40" s="19">
        <f t="shared" si="3"/>
        <v>1.85</v>
      </c>
      <c r="L40" s="19">
        <f t="shared" si="4"/>
        <v>-0.34161508814038299</v>
      </c>
      <c r="M40" s="19">
        <f t="shared" si="5"/>
        <v>3</v>
      </c>
    </row>
    <row r="41" spans="1:13" s="7" customFormat="1">
      <c r="A41" s="15">
        <v>38</v>
      </c>
      <c r="B41" s="16" t="s">
        <v>108</v>
      </c>
      <c r="C41" s="16" t="s">
        <v>66</v>
      </c>
      <c r="D41" s="20" t="s">
        <v>74</v>
      </c>
      <c r="E41" s="17"/>
      <c r="F41" s="18" t="s">
        <v>117</v>
      </c>
      <c r="G41" s="19">
        <v>2</v>
      </c>
      <c r="H41" s="19">
        <v>1</v>
      </c>
      <c r="I41" s="19">
        <v>3</v>
      </c>
      <c r="J41" s="19">
        <v>1</v>
      </c>
      <c r="K41" s="19">
        <f t="shared" si="3"/>
        <v>1.85</v>
      </c>
      <c r="L41" s="19">
        <f t="shared" si="4"/>
        <v>-0.34161508814038299</v>
      </c>
      <c r="M41" s="19">
        <f t="shared" si="5"/>
        <v>3</v>
      </c>
    </row>
    <row r="42" spans="1:13" s="7" customFormat="1">
      <c r="A42" s="15">
        <v>39</v>
      </c>
      <c r="B42" s="16" t="s">
        <v>104</v>
      </c>
      <c r="C42" s="16"/>
      <c r="D42" s="20" t="s">
        <v>89</v>
      </c>
      <c r="E42" s="17">
        <v>300</v>
      </c>
      <c r="F42" s="18" t="s">
        <v>137</v>
      </c>
      <c r="G42" s="19">
        <v>2</v>
      </c>
      <c r="H42" s="19">
        <v>1</v>
      </c>
      <c r="I42" s="19">
        <v>2</v>
      </c>
      <c r="J42" s="19">
        <v>3</v>
      </c>
      <c r="K42" s="19">
        <f t="shared" si="3"/>
        <v>1.75</v>
      </c>
      <c r="L42" s="19">
        <f t="shared" si="4"/>
        <v>-0.5215497528860803</v>
      </c>
      <c r="M42" s="19">
        <f t="shared" si="5"/>
        <v>3</v>
      </c>
    </row>
    <row r="43" spans="1:13" s="7" customFormat="1">
      <c r="A43" s="15">
        <v>40</v>
      </c>
      <c r="B43" s="16" t="s">
        <v>39</v>
      </c>
      <c r="C43" s="16" t="s">
        <v>66</v>
      </c>
      <c r="D43" s="20">
        <v>2017</v>
      </c>
      <c r="E43" s="17">
        <v>5000</v>
      </c>
      <c r="F43" s="18" t="s">
        <v>132</v>
      </c>
      <c r="G43" s="19">
        <v>1</v>
      </c>
      <c r="H43" s="19">
        <v>2</v>
      </c>
      <c r="I43" s="19">
        <v>3</v>
      </c>
      <c r="J43" s="19">
        <v>1</v>
      </c>
      <c r="K43" s="19">
        <f t="shared" si="3"/>
        <v>1.7000000000000002</v>
      </c>
      <c r="L43" s="19">
        <f t="shared" si="4"/>
        <v>-0.61151708525892867</v>
      </c>
      <c r="M43" s="19">
        <f t="shared" si="5"/>
        <v>3</v>
      </c>
    </row>
    <row r="44" spans="1:13" s="7" customFormat="1">
      <c r="A44" s="15">
        <v>41</v>
      </c>
      <c r="B44" s="16" t="s">
        <v>46</v>
      </c>
      <c r="C44" s="16" t="s">
        <v>66</v>
      </c>
      <c r="D44" s="20">
        <v>2025</v>
      </c>
      <c r="E44" s="17">
        <v>2000</v>
      </c>
      <c r="F44" s="18" t="s">
        <v>124</v>
      </c>
      <c r="G44" s="19">
        <v>1</v>
      </c>
      <c r="H44" s="19">
        <v>2</v>
      </c>
      <c r="I44" s="19">
        <v>3</v>
      </c>
      <c r="J44" s="19">
        <v>1</v>
      </c>
      <c r="K44" s="19">
        <f t="shared" si="3"/>
        <v>1.7000000000000002</v>
      </c>
      <c r="L44" s="19">
        <f t="shared" si="4"/>
        <v>-0.61151708525892867</v>
      </c>
      <c r="M44" s="19">
        <f t="shared" si="5"/>
        <v>3</v>
      </c>
    </row>
    <row r="45" spans="1:13" s="7" customFormat="1">
      <c r="A45" s="15">
        <v>42</v>
      </c>
      <c r="B45" s="16" t="s">
        <v>17</v>
      </c>
      <c r="C45" s="16" t="s">
        <v>66</v>
      </c>
      <c r="D45" s="20"/>
      <c r="E45" s="17">
        <v>150000</v>
      </c>
      <c r="F45" s="18" t="s">
        <v>122</v>
      </c>
      <c r="G45" s="19">
        <v>1</v>
      </c>
      <c r="H45" s="19">
        <v>3</v>
      </c>
      <c r="I45" s="19">
        <v>1</v>
      </c>
      <c r="J45" s="19">
        <v>3</v>
      </c>
      <c r="K45" s="19">
        <f t="shared" si="3"/>
        <v>1.6999999999999997</v>
      </c>
      <c r="L45" s="19">
        <f t="shared" si="4"/>
        <v>-0.61151708525892945</v>
      </c>
      <c r="M45" s="19">
        <f t="shared" si="5"/>
        <v>3</v>
      </c>
    </row>
    <row r="46" spans="1:13" s="7" customFormat="1">
      <c r="A46" s="15">
        <v>43</v>
      </c>
      <c r="B46" s="16" t="s">
        <v>13</v>
      </c>
      <c r="C46" s="16" t="s">
        <v>66</v>
      </c>
      <c r="D46" s="20">
        <v>2025</v>
      </c>
      <c r="E46" s="17" t="s">
        <v>99</v>
      </c>
      <c r="F46" s="18" t="s">
        <v>120</v>
      </c>
      <c r="G46" s="19">
        <v>1</v>
      </c>
      <c r="H46" s="19">
        <v>1</v>
      </c>
      <c r="I46" s="19">
        <v>4</v>
      </c>
      <c r="J46" s="19">
        <v>1</v>
      </c>
      <c r="K46" s="19">
        <f t="shared" si="3"/>
        <v>1.6</v>
      </c>
      <c r="L46" s="19">
        <f t="shared" si="4"/>
        <v>-0.79145175000462598</v>
      </c>
      <c r="M46" s="19">
        <f t="shared" si="5"/>
        <v>3</v>
      </c>
    </row>
    <row r="47" spans="1:13" s="7" customFormat="1">
      <c r="A47" s="15">
        <v>44</v>
      </c>
      <c r="B47" s="16" t="s">
        <v>41</v>
      </c>
      <c r="C47" s="16" t="s">
        <v>66</v>
      </c>
      <c r="D47" s="20">
        <v>2018</v>
      </c>
      <c r="E47" s="17">
        <v>2000</v>
      </c>
      <c r="F47" s="18" t="s">
        <v>139</v>
      </c>
      <c r="G47" s="19">
        <v>1</v>
      </c>
      <c r="H47" s="19">
        <v>2</v>
      </c>
      <c r="I47" s="19">
        <v>2</v>
      </c>
      <c r="J47" s="19">
        <v>1</v>
      </c>
      <c r="K47" s="19">
        <f t="shared" si="3"/>
        <v>1.5000000000000002</v>
      </c>
      <c r="L47" s="19">
        <f t="shared" si="4"/>
        <v>-0.97138641475032295</v>
      </c>
      <c r="M47" s="19">
        <f t="shared" si="5"/>
        <v>3</v>
      </c>
    </row>
    <row r="48" spans="1:13" s="7" customFormat="1">
      <c r="A48" s="15">
        <v>45</v>
      </c>
      <c r="B48" s="16" t="s">
        <v>198</v>
      </c>
      <c r="C48" s="16" t="s">
        <v>66</v>
      </c>
      <c r="D48" s="20">
        <v>2020</v>
      </c>
      <c r="E48" s="17">
        <v>5000</v>
      </c>
      <c r="F48" s="18" t="s">
        <v>134</v>
      </c>
      <c r="G48" s="19">
        <v>1</v>
      </c>
      <c r="H48" s="19">
        <v>2</v>
      </c>
      <c r="I48" s="19">
        <v>2</v>
      </c>
      <c r="J48" s="19">
        <v>1</v>
      </c>
      <c r="K48" s="19">
        <f t="shared" si="3"/>
        <v>1.5000000000000002</v>
      </c>
      <c r="L48" s="19">
        <f t="shared" si="4"/>
        <v>-0.97138641475032295</v>
      </c>
      <c r="M48" s="19">
        <f t="shared" si="5"/>
        <v>3</v>
      </c>
    </row>
    <row r="49" spans="1:13" s="7" customFormat="1">
      <c r="A49" s="15">
        <v>46</v>
      </c>
      <c r="B49" s="16" t="s">
        <v>51</v>
      </c>
      <c r="C49" s="16" t="s">
        <v>66</v>
      </c>
      <c r="D49" s="20">
        <v>2020</v>
      </c>
      <c r="E49" s="17">
        <v>20000</v>
      </c>
      <c r="F49" s="18" t="s">
        <v>124</v>
      </c>
      <c r="G49" s="19">
        <v>1</v>
      </c>
      <c r="H49" s="19">
        <v>2</v>
      </c>
      <c r="I49" s="19">
        <v>2</v>
      </c>
      <c r="J49" s="19">
        <v>1</v>
      </c>
      <c r="K49" s="19">
        <f t="shared" si="3"/>
        <v>1.5000000000000002</v>
      </c>
      <c r="L49" s="19">
        <f t="shared" si="4"/>
        <v>-0.97138641475032295</v>
      </c>
      <c r="M49" s="19">
        <f t="shared" si="5"/>
        <v>3</v>
      </c>
    </row>
    <row r="50" spans="1:13" s="7" customFormat="1">
      <c r="A50" s="15">
        <v>47</v>
      </c>
      <c r="B50" s="16" t="s">
        <v>56</v>
      </c>
      <c r="C50" s="16" t="s">
        <v>66</v>
      </c>
      <c r="D50" s="20" t="s">
        <v>88</v>
      </c>
      <c r="E50" s="17">
        <v>250000</v>
      </c>
      <c r="F50" s="18" t="s">
        <v>134</v>
      </c>
      <c r="G50" s="19">
        <v>1</v>
      </c>
      <c r="H50" s="19">
        <v>2</v>
      </c>
      <c r="I50" s="19">
        <v>2</v>
      </c>
      <c r="J50" s="19">
        <v>1</v>
      </c>
      <c r="K50" s="19">
        <f t="shared" si="3"/>
        <v>1.5000000000000002</v>
      </c>
      <c r="L50" s="19">
        <f t="shared" si="4"/>
        <v>-0.97138641475032295</v>
      </c>
      <c r="M50" s="19">
        <f t="shared" si="5"/>
        <v>3</v>
      </c>
    </row>
    <row r="51" spans="1:13" s="7" customFormat="1">
      <c r="A51" s="15">
        <v>48</v>
      </c>
      <c r="B51" s="16" t="s">
        <v>60</v>
      </c>
      <c r="C51" s="16" t="s">
        <v>66</v>
      </c>
      <c r="D51" s="20">
        <v>2019</v>
      </c>
      <c r="E51" s="17">
        <v>4000</v>
      </c>
      <c r="F51" s="18" t="s">
        <v>135</v>
      </c>
      <c r="G51" s="19">
        <v>1</v>
      </c>
      <c r="H51" s="19">
        <v>2</v>
      </c>
      <c r="I51" s="19">
        <v>2</v>
      </c>
      <c r="J51" s="19">
        <v>1</v>
      </c>
      <c r="K51" s="19">
        <f t="shared" si="3"/>
        <v>1.5000000000000002</v>
      </c>
      <c r="L51" s="19">
        <f t="shared" si="4"/>
        <v>-0.97138641475032295</v>
      </c>
      <c r="M51" s="19">
        <f t="shared" si="5"/>
        <v>3</v>
      </c>
    </row>
    <row r="52" spans="1:13" s="7" customFormat="1">
      <c r="A52" s="15">
        <v>49</v>
      </c>
      <c r="B52" s="16" t="s">
        <v>24</v>
      </c>
      <c r="C52" s="16" t="s">
        <v>66</v>
      </c>
      <c r="D52" s="20">
        <v>2020</v>
      </c>
      <c r="E52" s="17">
        <v>10000</v>
      </c>
      <c r="F52" s="18" t="s">
        <v>118</v>
      </c>
      <c r="G52" s="19">
        <v>1</v>
      </c>
      <c r="H52" s="19">
        <v>1</v>
      </c>
      <c r="I52" s="19">
        <v>3</v>
      </c>
      <c r="J52" s="19">
        <v>1</v>
      </c>
      <c r="K52" s="19">
        <f t="shared" si="3"/>
        <v>1.4000000000000001</v>
      </c>
      <c r="L52" s="19">
        <f t="shared" si="4"/>
        <v>-1.1513210794960202</v>
      </c>
      <c r="M52" s="19">
        <f t="shared" si="5"/>
        <v>3</v>
      </c>
    </row>
    <row r="53" spans="1:13" s="7" customFormat="1">
      <c r="A53" s="15">
        <v>50</v>
      </c>
      <c r="B53" s="16" t="s">
        <v>25</v>
      </c>
      <c r="C53" s="16" t="s">
        <v>66</v>
      </c>
      <c r="D53" s="20">
        <v>2025</v>
      </c>
      <c r="E53" s="17">
        <v>180000</v>
      </c>
      <c r="F53" s="18" t="s">
        <v>118</v>
      </c>
      <c r="G53" s="19">
        <v>1</v>
      </c>
      <c r="H53" s="19">
        <v>1</v>
      </c>
      <c r="I53" s="19">
        <v>3</v>
      </c>
      <c r="J53" s="19">
        <v>1</v>
      </c>
      <c r="K53" s="19">
        <f t="shared" si="3"/>
        <v>1.4000000000000001</v>
      </c>
      <c r="L53" s="19">
        <f t="shared" si="4"/>
        <v>-1.1513210794960202</v>
      </c>
      <c r="M53" s="19">
        <f t="shared" si="5"/>
        <v>3</v>
      </c>
    </row>
    <row r="54" spans="1:13">
      <c r="A54" s="15">
        <v>51</v>
      </c>
      <c r="B54" s="16" t="s">
        <v>30</v>
      </c>
      <c r="C54" s="16" t="s">
        <v>66</v>
      </c>
      <c r="D54" s="20" t="s">
        <v>82</v>
      </c>
      <c r="E54" s="17">
        <v>35000</v>
      </c>
      <c r="F54" s="18" t="s">
        <v>128</v>
      </c>
      <c r="G54" s="19">
        <v>1</v>
      </c>
      <c r="H54" s="19">
        <v>1</v>
      </c>
      <c r="I54" s="19">
        <v>3</v>
      </c>
      <c r="J54" s="19">
        <v>1</v>
      </c>
      <c r="K54" s="19">
        <f t="shared" si="3"/>
        <v>1.4000000000000001</v>
      </c>
      <c r="L54" s="19">
        <f t="shared" si="4"/>
        <v>-1.1513210794960202</v>
      </c>
      <c r="M54" s="19">
        <f t="shared" si="5"/>
        <v>3</v>
      </c>
    </row>
    <row r="55" spans="1:13">
      <c r="A55" s="15">
        <v>52</v>
      </c>
      <c r="B55" s="16" t="s">
        <v>31</v>
      </c>
      <c r="C55" s="16" t="s">
        <v>66</v>
      </c>
      <c r="D55" s="20"/>
      <c r="E55" s="17">
        <v>7000</v>
      </c>
      <c r="F55" s="18" t="s">
        <v>128</v>
      </c>
      <c r="G55" s="19">
        <v>1</v>
      </c>
      <c r="H55" s="19">
        <v>1</v>
      </c>
      <c r="I55" s="19">
        <v>3</v>
      </c>
      <c r="J55" s="19">
        <v>1</v>
      </c>
      <c r="K55" s="19">
        <f t="shared" si="3"/>
        <v>1.4000000000000001</v>
      </c>
      <c r="L55" s="19">
        <f t="shared" si="4"/>
        <v>-1.1513210794960202</v>
      </c>
      <c r="M55" s="19">
        <f t="shared" si="5"/>
        <v>3</v>
      </c>
    </row>
    <row r="56" spans="1:13" ht="38.25">
      <c r="A56" s="15">
        <v>53</v>
      </c>
      <c r="B56" s="16" t="s">
        <v>35</v>
      </c>
      <c r="C56" s="16" t="s">
        <v>70</v>
      </c>
      <c r="D56" s="20" t="s">
        <v>77</v>
      </c>
      <c r="E56" s="17">
        <v>20000</v>
      </c>
      <c r="F56" s="18" t="s">
        <v>127</v>
      </c>
      <c r="G56" s="19">
        <v>1</v>
      </c>
      <c r="H56" s="19">
        <v>1</v>
      </c>
      <c r="I56" s="19">
        <v>3</v>
      </c>
      <c r="J56" s="19">
        <v>1</v>
      </c>
      <c r="K56" s="19">
        <f t="shared" si="3"/>
        <v>1.4000000000000001</v>
      </c>
      <c r="L56" s="19">
        <f t="shared" si="4"/>
        <v>-1.1513210794960202</v>
      </c>
      <c r="M56" s="19">
        <f t="shared" si="5"/>
        <v>3</v>
      </c>
    </row>
    <row r="57" spans="1:13">
      <c r="A57" s="15">
        <v>54</v>
      </c>
      <c r="B57" s="16" t="s">
        <v>36</v>
      </c>
      <c r="C57" s="16" t="s">
        <v>66</v>
      </c>
      <c r="D57" s="20">
        <v>2020</v>
      </c>
      <c r="E57" s="17">
        <v>6000</v>
      </c>
      <c r="F57" s="18" t="s">
        <v>127</v>
      </c>
      <c r="G57" s="19">
        <v>1</v>
      </c>
      <c r="H57" s="19">
        <v>1</v>
      </c>
      <c r="I57" s="19">
        <v>3</v>
      </c>
      <c r="J57" s="19">
        <v>1</v>
      </c>
      <c r="K57" s="19">
        <f t="shared" si="3"/>
        <v>1.4000000000000001</v>
      </c>
      <c r="L57" s="19">
        <f t="shared" si="4"/>
        <v>-1.1513210794960202</v>
      </c>
      <c r="M57" s="19">
        <f t="shared" si="5"/>
        <v>3</v>
      </c>
    </row>
    <row r="58" spans="1:13">
      <c r="A58" s="15">
        <v>55</v>
      </c>
      <c r="B58" s="16" t="s">
        <v>37</v>
      </c>
      <c r="C58" s="16" t="s">
        <v>66</v>
      </c>
      <c r="D58" s="20"/>
      <c r="E58" s="17">
        <v>30000</v>
      </c>
      <c r="F58" s="18" t="s">
        <v>131</v>
      </c>
      <c r="G58" s="19">
        <v>1</v>
      </c>
      <c r="H58" s="19">
        <v>1</v>
      </c>
      <c r="I58" s="19">
        <v>3</v>
      </c>
      <c r="J58" s="19">
        <v>1</v>
      </c>
      <c r="K58" s="19">
        <f t="shared" si="3"/>
        <v>1.4000000000000001</v>
      </c>
      <c r="L58" s="19">
        <f t="shared" si="4"/>
        <v>-1.1513210794960202</v>
      </c>
      <c r="M58" s="19">
        <f t="shared" si="5"/>
        <v>3</v>
      </c>
    </row>
    <row r="59" spans="1:13">
      <c r="A59" s="15">
        <v>56</v>
      </c>
      <c r="B59" s="16" t="s">
        <v>38</v>
      </c>
      <c r="C59" s="16" t="s">
        <v>66</v>
      </c>
      <c r="D59" s="20">
        <v>2018</v>
      </c>
      <c r="E59" s="17">
        <v>10000</v>
      </c>
      <c r="F59" s="18" t="s">
        <v>131</v>
      </c>
      <c r="G59" s="19">
        <v>1</v>
      </c>
      <c r="H59" s="19">
        <v>1</v>
      </c>
      <c r="I59" s="19">
        <v>3</v>
      </c>
      <c r="J59" s="19">
        <v>1</v>
      </c>
      <c r="K59" s="19">
        <f t="shared" si="3"/>
        <v>1.4000000000000001</v>
      </c>
      <c r="L59" s="19">
        <f t="shared" si="4"/>
        <v>-1.1513210794960202</v>
      </c>
      <c r="M59" s="19">
        <f t="shared" si="5"/>
        <v>3</v>
      </c>
    </row>
    <row r="60" spans="1:13">
      <c r="A60" s="15">
        <v>57</v>
      </c>
      <c r="B60" s="16" t="s">
        <v>59</v>
      </c>
      <c r="C60" s="16" t="s">
        <v>66</v>
      </c>
      <c r="D60" s="20">
        <v>2025</v>
      </c>
      <c r="E60" s="17">
        <v>50000</v>
      </c>
      <c r="F60" s="18" t="s">
        <v>131</v>
      </c>
      <c r="G60" s="19">
        <v>1</v>
      </c>
      <c r="H60" s="19">
        <v>1</v>
      </c>
      <c r="I60" s="19">
        <v>3</v>
      </c>
      <c r="J60" s="19">
        <v>1</v>
      </c>
      <c r="K60" s="19">
        <f t="shared" si="3"/>
        <v>1.4000000000000001</v>
      </c>
      <c r="L60" s="19">
        <f t="shared" si="4"/>
        <v>-1.1513210794960202</v>
      </c>
      <c r="M60" s="19">
        <f t="shared" si="5"/>
        <v>3</v>
      </c>
    </row>
    <row r="61" spans="1:13">
      <c r="A61" s="15">
        <v>58</v>
      </c>
      <c r="B61" s="16" t="s">
        <v>105</v>
      </c>
      <c r="C61" s="16"/>
      <c r="D61" s="20" t="s">
        <v>90</v>
      </c>
      <c r="E61" s="17">
        <v>500</v>
      </c>
      <c r="F61" s="18" t="s">
        <v>137</v>
      </c>
      <c r="G61" s="19">
        <v>1</v>
      </c>
      <c r="H61" s="19">
        <v>1</v>
      </c>
      <c r="I61" s="19">
        <v>2</v>
      </c>
      <c r="J61" s="19">
        <v>2</v>
      </c>
      <c r="K61" s="19">
        <f t="shared" si="3"/>
        <v>1.25</v>
      </c>
      <c r="L61" s="19">
        <f t="shared" si="4"/>
        <v>-1.4212230766145664</v>
      </c>
      <c r="M61" s="19">
        <f t="shared" si="5"/>
        <v>3</v>
      </c>
    </row>
    <row r="62" spans="1:13">
      <c r="A62" s="15">
        <v>59</v>
      </c>
      <c r="B62" s="16" t="s">
        <v>106</v>
      </c>
      <c r="C62" s="16"/>
      <c r="D62" s="20" t="s">
        <v>91</v>
      </c>
      <c r="E62" s="17">
        <v>1000</v>
      </c>
      <c r="F62" s="18" t="s">
        <v>137</v>
      </c>
      <c r="G62" s="19">
        <v>1</v>
      </c>
      <c r="H62" s="19">
        <v>1</v>
      </c>
      <c r="I62" s="19">
        <v>2</v>
      </c>
      <c r="J62" s="19">
        <v>2</v>
      </c>
      <c r="K62" s="19">
        <f t="shared" si="3"/>
        <v>1.25</v>
      </c>
      <c r="L62" s="19">
        <f t="shared" si="4"/>
        <v>-1.4212230766145664</v>
      </c>
      <c r="M62" s="19">
        <f t="shared" si="5"/>
        <v>3</v>
      </c>
    </row>
    <row r="63" spans="1:13">
      <c r="A63" s="15">
        <v>60</v>
      </c>
      <c r="B63" s="16" t="s">
        <v>50</v>
      </c>
      <c r="C63" s="16" t="s">
        <v>66</v>
      </c>
      <c r="D63" s="20">
        <v>2017</v>
      </c>
      <c r="E63" s="17">
        <v>7000</v>
      </c>
      <c r="F63" s="18" t="s">
        <v>117</v>
      </c>
      <c r="G63" s="19">
        <v>1</v>
      </c>
      <c r="H63" s="19">
        <v>1</v>
      </c>
      <c r="I63" s="19">
        <v>2</v>
      </c>
      <c r="J63" s="19">
        <v>1</v>
      </c>
      <c r="K63" s="19">
        <f t="shared" si="3"/>
        <v>1.2</v>
      </c>
      <c r="L63" s="19">
        <f t="shared" si="4"/>
        <v>-1.5111904089874151</v>
      </c>
      <c r="M63" s="19">
        <f t="shared" si="5"/>
        <v>3</v>
      </c>
    </row>
    <row r="64" spans="1:13">
      <c r="A64" s="15">
        <v>61</v>
      </c>
      <c r="B64" s="42" t="s">
        <v>269</v>
      </c>
      <c r="C64" s="16" t="s">
        <v>66</v>
      </c>
      <c r="D64" s="20" t="s">
        <v>284</v>
      </c>
      <c r="E64" s="17">
        <v>4000000</v>
      </c>
      <c r="F64" s="18" t="s">
        <v>137</v>
      </c>
      <c r="G64" s="19"/>
      <c r="H64" s="19"/>
      <c r="I64" s="19"/>
      <c r="J64" s="19"/>
      <c r="K64" s="19"/>
      <c r="L64" s="19"/>
      <c r="M64" s="19"/>
    </row>
    <row r="65" spans="1:13" ht="13.5" customHeight="1">
      <c r="A65" s="15">
        <v>62</v>
      </c>
      <c r="B65" s="42" t="s">
        <v>214</v>
      </c>
      <c r="C65" s="16" t="s">
        <v>66</v>
      </c>
      <c r="D65" s="20" t="s">
        <v>284</v>
      </c>
      <c r="E65" s="17">
        <v>420000</v>
      </c>
      <c r="F65" s="18" t="s">
        <v>135</v>
      </c>
      <c r="G65" s="19"/>
      <c r="H65" s="19"/>
      <c r="I65" s="19"/>
      <c r="J65" s="19"/>
      <c r="K65" s="19"/>
      <c r="L65" s="19"/>
      <c r="M65" s="19"/>
    </row>
    <row r="66" spans="1:13" ht="13.5" customHeight="1">
      <c r="A66" s="15">
        <v>63</v>
      </c>
      <c r="B66" s="42" t="s">
        <v>229</v>
      </c>
      <c r="C66" s="16" t="s">
        <v>66</v>
      </c>
      <c r="D66" s="20" t="s">
        <v>284</v>
      </c>
      <c r="E66" s="17">
        <v>500000</v>
      </c>
      <c r="F66" s="18" t="s">
        <v>285</v>
      </c>
      <c r="G66" s="19"/>
      <c r="H66" s="19"/>
      <c r="I66" s="19"/>
      <c r="J66" s="19"/>
      <c r="K66" s="19"/>
      <c r="L66" s="19"/>
      <c r="M66" s="19"/>
    </row>
    <row r="68" spans="1:13" ht="18.75">
      <c r="A68" s="28" t="s">
        <v>201</v>
      </c>
    </row>
    <row r="69" spans="1:13" s="8" customFormat="1" ht="25.5">
      <c r="A69" s="26"/>
      <c r="B69" s="26" t="s">
        <v>0</v>
      </c>
      <c r="C69" s="26" t="s">
        <v>1</v>
      </c>
      <c r="D69" s="26" t="s">
        <v>2</v>
      </c>
      <c r="E69" s="26" t="s">
        <v>102</v>
      </c>
      <c r="F69" s="26" t="s">
        <v>3</v>
      </c>
      <c r="G69" s="26" t="s">
        <v>4</v>
      </c>
      <c r="H69" s="26" t="s">
        <v>5</v>
      </c>
      <c r="I69" s="26" t="s">
        <v>6</v>
      </c>
      <c r="J69" s="26" t="s">
        <v>7</v>
      </c>
      <c r="K69" s="26" t="s">
        <v>200</v>
      </c>
      <c r="L69" s="26" t="s">
        <v>154</v>
      </c>
      <c r="M69" s="26" t="s">
        <v>8</v>
      </c>
    </row>
    <row r="70" spans="1:13" s="7" customFormat="1">
      <c r="A70" s="9">
        <v>4</v>
      </c>
      <c r="B70" s="10" t="s">
        <v>20</v>
      </c>
      <c r="C70" s="10" t="s">
        <v>66</v>
      </c>
      <c r="D70" s="11" t="s">
        <v>79</v>
      </c>
      <c r="E70" s="12">
        <v>500000</v>
      </c>
      <c r="F70" s="13" t="s">
        <v>126</v>
      </c>
      <c r="G70" s="10">
        <v>2</v>
      </c>
      <c r="H70" s="10">
        <v>4</v>
      </c>
      <c r="I70" s="10">
        <v>4</v>
      </c>
      <c r="J70" s="10">
        <v>1</v>
      </c>
      <c r="K70" s="10">
        <f t="shared" ref="K70:K78" si="6">0.45*G70+0.3*H70+0.2*I70+0.05*J70</f>
        <v>2.95</v>
      </c>
      <c r="L70" s="10">
        <f t="shared" ref="L70:L78" si="7">(K70-AVERAGE($K$4:$K$78))/STDEV($K$4:$K$78)</f>
        <v>1.6376662240622863</v>
      </c>
      <c r="M70" s="10">
        <f t="shared" ref="M70:M78" si="8">IF(L70&lt;MIN($L$4:$L$78)+(ABS(MIN($L$4:$L$78)-MAX($L$4:$L$78))/3),3,IF(L70&lt;MIN($L$4:$L$78)+(2*ABS(MIN($L$4:$L$78)-MAX($L$4:$L$78))/3),2,1))</f>
        <v>1</v>
      </c>
    </row>
    <row r="71" spans="1:13" s="7" customFormat="1">
      <c r="A71" s="9">
        <v>30</v>
      </c>
      <c r="B71" s="10" t="s">
        <v>54</v>
      </c>
      <c r="C71" s="10" t="s">
        <v>66</v>
      </c>
      <c r="D71" s="11" t="s">
        <v>87</v>
      </c>
      <c r="E71" s="12" t="s">
        <v>103</v>
      </c>
      <c r="F71" s="13" t="s">
        <v>124</v>
      </c>
      <c r="G71" s="10">
        <v>2</v>
      </c>
      <c r="H71" s="10">
        <v>2</v>
      </c>
      <c r="I71" s="10">
        <v>3</v>
      </c>
      <c r="J71" s="10">
        <v>1</v>
      </c>
      <c r="K71" s="10">
        <f t="shared" si="6"/>
        <v>2.15</v>
      </c>
      <c r="L71" s="10">
        <f t="shared" si="7"/>
        <v>0.19818890609670828</v>
      </c>
      <c r="M71" s="10">
        <f t="shared" si="8"/>
        <v>2</v>
      </c>
    </row>
    <row r="72" spans="1:13" s="7" customFormat="1">
      <c r="A72" s="9">
        <v>34</v>
      </c>
      <c r="B72" s="10" t="s">
        <v>109</v>
      </c>
      <c r="C72" s="10" t="s">
        <v>66</v>
      </c>
      <c r="D72" s="11" t="s">
        <v>92</v>
      </c>
      <c r="E72" s="12">
        <v>53150</v>
      </c>
      <c r="F72" s="13" t="s">
        <v>137</v>
      </c>
      <c r="G72" s="10">
        <v>3</v>
      </c>
      <c r="H72" s="10">
        <v>1</v>
      </c>
      <c r="I72" s="10">
        <v>2</v>
      </c>
      <c r="J72" s="10">
        <v>1</v>
      </c>
      <c r="K72" s="10">
        <f t="shared" si="6"/>
        <v>2.1</v>
      </c>
      <c r="L72" s="10">
        <f t="shared" si="7"/>
        <v>0.10822157372386</v>
      </c>
      <c r="M72" s="10">
        <f t="shared" si="8"/>
        <v>2</v>
      </c>
    </row>
    <row r="73" spans="1:13" s="7" customFormat="1">
      <c r="A73" s="9">
        <v>44</v>
      </c>
      <c r="B73" s="10" t="s">
        <v>32</v>
      </c>
      <c r="C73" s="10" t="s">
        <v>66</v>
      </c>
      <c r="D73" s="11"/>
      <c r="E73" s="12">
        <v>15000</v>
      </c>
      <c r="F73" s="13" t="s">
        <v>129</v>
      </c>
      <c r="G73" s="10">
        <v>2</v>
      </c>
      <c r="H73" s="10">
        <v>1</v>
      </c>
      <c r="I73" s="10">
        <v>3</v>
      </c>
      <c r="J73" s="10">
        <v>1</v>
      </c>
      <c r="K73" s="10">
        <f t="shared" si="6"/>
        <v>1.85</v>
      </c>
      <c r="L73" s="10">
        <f t="shared" si="7"/>
        <v>-0.34161508814038299</v>
      </c>
      <c r="M73" s="10">
        <f t="shared" si="8"/>
        <v>3</v>
      </c>
    </row>
    <row r="74" spans="1:13" s="7" customFormat="1">
      <c r="A74" s="9">
        <v>45</v>
      </c>
      <c r="B74" s="10" t="s">
        <v>34</v>
      </c>
      <c r="C74" s="10" t="s">
        <v>66</v>
      </c>
      <c r="D74" s="11" t="s">
        <v>83</v>
      </c>
      <c r="E74" s="12">
        <v>200000</v>
      </c>
      <c r="F74" s="13" t="s">
        <v>127</v>
      </c>
      <c r="G74" s="10">
        <v>2</v>
      </c>
      <c r="H74" s="10">
        <v>1</v>
      </c>
      <c r="I74" s="10">
        <v>3</v>
      </c>
      <c r="J74" s="10">
        <v>1</v>
      </c>
      <c r="K74" s="10">
        <f t="shared" si="6"/>
        <v>1.85</v>
      </c>
      <c r="L74" s="10">
        <f t="shared" si="7"/>
        <v>-0.34161508814038299</v>
      </c>
      <c r="M74" s="10">
        <f t="shared" si="8"/>
        <v>3</v>
      </c>
    </row>
    <row r="75" spans="1:13" s="7" customFormat="1">
      <c r="A75" s="9">
        <v>49</v>
      </c>
      <c r="B75" s="10" t="s">
        <v>27</v>
      </c>
      <c r="C75" s="10" t="s">
        <v>66</v>
      </c>
      <c r="D75" s="11"/>
      <c r="E75" s="12">
        <v>16000</v>
      </c>
      <c r="F75" s="13" t="s">
        <v>122</v>
      </c>
      <c r="G75" s="10">
        <v>1</v>
      </c>
      <c r="H75" s="10">
        <v>3</v>
      </c>
      <c r="I75" s="10">
        <v>2</v>
      </c>
      <c r="J75" s="10">
        <v>1</v>
      </c>
      <c r="K75" s="10">
        <f t="shared" si="6"/>
        <v>1.8</v>
      </c>
      <c r="L75" s="10">
        <f t="shared" si="7"/>
        <v>-0.43158242051323165</v>
      </c>
      <c r="M75" s="10">
        <f t="shared" si="8"/>
        <v>3</v>
      </c>
    </row>
    <row r="76" spans="1:13" s="7" customFormat="1">
      <c r="A76" s="9">
        <v>50</v>
      </c>
      <c r="B76" s="10" t="s">
        <v>22</v>
      </c>
      <c r="C76" s="10" t="s">
        <v>66</v>
      </c>
      <c r="D76" s="11" t="s">
        <v>79</v>
      </c>
      <c r="E76" s="12">
        <v>10000</v>
      </c>
      <c r="F76" s="13" t="s">
        <v>124</v>
      </c>
      <c r="G76" s="10">
        <v>2</v>
      </c>
      <c r="H76" s="10">
        <v>2</v>
      </c>
      <c r="I76" s="10">
        <v>1</v>
      </c>
      <c r="J76" s="10">
        <v>1</v>
      </c>
      <c r="K76" s="10">
        <f t="shared" si="6"/>
        <v>1.75</v>
      </c>
      <c r="L76" s="10">
        <f t="shared" si="7"/>
        <v>-0.5215497528860803</v>
      </c>
      <c r="M76" s="10">
        <f t="shared" si="8"/>
        <v>3</v>
      </c>
    </row>
    <row r="77" spans="1:13" s="7" customFormat="1" ht="25.5">
      <c r="A77" s="9">
        <v>54</v>
      </c>
      <c r="B77" s="10" t="s">
        <v>53</v>
      </c>
      <c r="C77" s="10" t="s">
        <v>68</v>
      </c>
      <c r="D77" s="11" t="s">
        <v>86</v>
      </c>
      <c r="E77" s="12">
        <v>500000</v>
      </c>
      <c r="F77" s="14" t="s">
        <v>139</v>
      </c>
      <c r="G77" s="10">
        <v>1</v>
      </c>
      <c r="H77" s="10">
        <v>2</v>
      </c>
      <c r="I77" s="10">
        <v>3</v>
      </c>
      <c r="J77" s="10">
        <v>1</v>
      </c>
      <c r="K77" s="10">
        <f t="shared" si="6"/>
        <v>1.7000000000000002</v>
      </c>
      <c r="L77" s="10">
        <f t="shared" si="7"/>
        <v>-0.61151708525892867</v>
      </c>
      <c r="M77" s="10">
        <f t="shared" si="8"/>
        <v>3</v>
      </c>
    </row>
    <row r="78" spans="1:13">
      <c r="A78" s="9">
        <v>77</v>
      </c>
      <c r="B78" s="10" t="s">
        <v>55</v>
      </c>
      <c r="C78" s="10" t="s">
        <v>66</v>
      </c>
      <c r="D78" s="11" t="s">
        <v>86</v>
      </c>
      <c r="E78" s="12">
        <v>67000</v>
      </c>
      <c r="F78" s="13" t="s">
        <v>120</v>
      </c>
      <c r="G78" s="10">
        <v>1</v>
      </c>
      <c r="H78" s="10">
        <v>1</v>
      </c>
      <c r="I78" s="10">
        <v>2</v>
      </c>
      <c r="J78" s="10">
        <v>1</v>
      </c>
      <c r="K78" s="10">
        <f t="shared" si="6"/>
        <v>1.2</v>
      </c>
      <c r="L78" s="10">
        <f t="shared" si="7"/>
        <v>-1.5111904089874151</v>
      </c>
      <c r="M78" s="10">
        <f t="shared" si="8"/>
        <v>3</v>
      </c>
    </row>
  </sheetData>
  <sortState ref="A4:M67">
    <sortCondition descending="1" ref="L4:L67"/>
  </sortState>
  <pageMargins left="0.59055118110236227" right="0.59055118110236227" top="1.1417322834645669" bottom="0.74803149606299213" header="0.31496062992125984" footer="0.31496062992125984"/>
  <pageSetup paperSize="8" fitToHeight="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M10"/>
  <sheetViews>
    <sheetView workbookViewId="0">
      <selection activeCell="A3" sqref="A3:E3"/>
    </sheetView>
  </sheetViews>
  <sheetFormatPr defaultRowHeight="15"/>
  <cols>
    <col min="1" max="1" width="29.42578125" customWidth="1"/>
    <col min="2" max="2" width="47.7109375" customWidth="1"/>
    <col min="3" max="3" width="27.42578125" customWidth="1"/>
    <col min="4" max="4" width="18.85546875" customWidth="1"/>
    <col min="5" max="5" width="20.28515625" customWidth="1"/>
    <col min="6" max="6" width="13" customWidth="1"/>
  </cols>
  <sheetData>
    <row r="1" spans="1:13" ht="18.75">
      <c r="A1" s="28" t="s">
        <v>142</v>
      </c>
    </row>
    <row r="3" spans="1:13" s="5" customFormat="1" ht="26.25">
      <c r="A3" s="64" t="s">
        <v>143</v>
      </c>
      <c r="B3" s="64" t="s">
        <v>0</v>
      </c>
      <c r="C3" s="64" t="s">
        <v>1</v>
      </c>
      <c r="D3" s="64" t="s">
        <v>2</v>
      </c>
      <c r="E3" s="64" t="s">
        <v>102</v>
      </c>
      <c r="F3" s="64" t="s">
        <v>3</v>
      </c>
    </row>
    <row r="4" spans="1:13" ht="26.25">
      <c r="A4" s="16" t="s">
        <v>144</v>
      </c>
      <c r="B4" s="19" t="s">
        <v>145</v>
      </c>
      <c r="C4" s="19" t="s">
        <v>67</v>
      </c>
      <c r="D4" s="21" t="s">
        <v>71</v>
      </c>
      <c r="E4" s="19">
        <v>500</v>
      </c>
      <c r="F4" s="23" t="s">
        <v>113</v>
      </c>
    </row>
    <row r="5" spans="1:13" ht="26.25">
      <c r="A5" s="16" t="s">
        <v>144</v>
      </c>
      <c r="B5" s="19" t="s">
        <v>147</v>
      </c>
      <c r="C5" s="19"/>
      <c r="D5" s="21" t="s">
        <v>72</v>
      </c>
      <c r="E5" s="19">
        <v>1200</v>
      </c>
      <c r="F5" s="23" t="s">
        <v>115</v>
      </c>
    </row>
    <row r="6" spans="1:13">
      <c r="A6" s="16" t="s">
        <v>146</v>
      </c>
      <c r="B6" s="19" t="s">
        <v>148</v>
      </c>
      <c r="C6" s="19" t="s">
        <v>66</v>
      </c>
      <c r="D6" s="21" t="s">
        <v>96</v>
      </c>
      <c r="E6" s="19" t="s">
        <v>100</v>
      </c>
      <c r="F6" s="23" t="s">
        <v>118</v>
      </c>
    </row>
    <row r="7" spans="1:13">
      <c r="A7" s="16" t="s">
        <v>146</v>
      </c>
      <c r="B7" s="19" t="s">
        <v>149</v>
      </c>
      <c r="C7" s="19" t="s">
        <v>66</v>
      </c>
      <c r="D7" s="21" t="s">
        <v>97</v>
      </c>
      <c r="E7" s="19" t="s">
        <v>101</v>
      </c>
      <c r="F7" s="23" t="s">
        <v>122</v>
      </c>
    </row>
    <row r="8" spans="1:13">
      <c r="A8" s="16" t="s">
        <v>150</v>
      </c>
      <c r="B8" s="19" t="s">
        <v>151</v>
      </c>
      <c r="C8" s="19"/>
      <c r="D8" s="21" t="s">
        <v>79</v>
      </c>
      <c r="E8" s="19">
        <v>1000</v>
      </c>
      <c r="F8" s="23" t="s">
        <v>138</v>
      </c>
    </row>
    <row r="9" spans="1:13">
      <c r="A9" s="16" t="s">
        <v>152</v>
      </c>
      <c r="B9" s="19" t="s">
        <v>153</v>
      </c>
      <c r="C9" s="19" t="s">
        <v>66</v>
      </c>
      <c r="D9" s="21" t="s">
        <v>98</v>
      </c>
      <c r="E9" s="19">
        <v>2500</v>
      </c>
      <c r="F9" s="23" t="s">
        <v>122</v>
      </c>
    </row>
    <row r="10" spans="1:13" ht="26.25">
      <c r="A10" s="16" t="s">
        <v>199</v>
      </c>
      <c r="B10" s="16" t="s">
        <v>16</v>
      </c>
      <c r="C10" s="16" t="s">
        <v>69</v>
      </c>
      <c r="D10" s="20" t="s">
        <v>73</v>
      </c>
      <c r="E10" s="17">
        <v>1991000</v>
      </c>
      <c r="F10" s="18" t="s">
        <v>120</v>
      </c>
      <c r="G10" s="1"/>
      <c r="H10" s="1"/>
      <c r="I10" s="1"/>
      <c r="J10" s="1"/>
      <c r="K10" s="1"/>
      <c r="L10" s="1"/>
      <c r="M10" s="1"/>
    </row>
  </sheetData>
  <pageMargins left="0.23622047244094491" right="0.23622047244094491" top="1.1417322834645669" bottom="0.74803149606299213" header="0.31496062992125984" footer="0.31496062992125984"/>
  <pageSetup paperSize="8" scale="9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Akční plán</vt:lpstr>
      <vt:lpstr>Zásobník projektů</vt:lpstr>
      <vt:lpstr>Projekty jiných subjektů</vt:lpstr>
      <vt:lpstr>'Akční plán'!Oblast_tisku</vt:lpstr>
    </vt:vector>
  </TitlesOfParts>
  <Company>Royal HaskoningDHV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Malac</dc:creator>
  <cp:lastModifiedBy>vasicek</cp:lastModifiedBy>
  <cp:lastPrinted>2014-12-02T10:50:05Z</cp:lastPrinted>
  <dcterms:created xsi:type="dcterms:W3CDTF">2014-10-16T13:31:30Z</dcterms:created>
  <dcterms:modified xsi:type="dcterms:W3CDTF">2015-09-09T07:16:59Z</dcterms:modified>
</cp:coreProperties>
</file>