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4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23" i="6" l="1"/>
  <c r="E23" i="6" s="1"/>
  <c r="C29" i="6"/>
  <c r="C13" i="5"/>
  <c r="C19" i="5"/>
  <c r="G247" i="3" l="1"/>
  <c r="G241" i="3"/>
  <c r="G173" i="3"/>
  <c r="G133" i="3"/>
  <c r="G109" i="3"/>
  <c r="G98" i="3"/>
  <c r="G50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07" i="3"/>
  <c r="G106" i="3"/>
  <c r="G105" i="3"/>
  <c r="G104" i="3"/>
  <c r="G94" i="3"/>
  <c r="G93" i="3"/>
  <c r="G92" i="3"/>
  <c r="G91" i="3"/>
  <c r="G90" i="3"/>
  <c r="G89" i="3"/>
  <c r="G88" i="3"/>
  <c r="G87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19" i="3" l="1"/>
  <c r="G18" i="3"/>
  <c r="G17" i="3"/>
  <c r="G16" i="3"/>
  <c r="G15" i="3"/>
  <c r="G14" i="3"/>
  <c r="G13" i="3"/>
  <c r="G12" i="3"/>
  <c r="G11" i="3"/>
  <c r="G10" i="3"/>
  <c r="G9" i="3"/>
  <c r="H327" i="2"/>
  <c r="H323" i="2"/>
  <c r="H322" i="2"/>
  <c r="H321" i="2"/>
  <c r="H320" i="2"/>
  <c r="H305" i="2"/>
  <c r="H299" i="2"/>
  <c r="H298" i="2"/>
  <c r="H295" i="2"/>
  <c r="H289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27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67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36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1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3" i="2"/>
  <c r="H12" i="2"/>
  <c r="H11" i="2"/>
  <c r="H10" i="2"/>
  <c r="H9" i="2"/>
  <c r="G71" i="2" l="1"/>
  <c r="F71" i="2"/>
  <c r="E71" i="2"/>
  <c r="F241" i="3" l="1"/>
  <c r="F173" i="3"/>
  <c r="F133" i="3"/>
  <c r="F109" i="3"/>
  <c r="F98" i="3"/>
  <c r="F50" i="3"/>
  <c r="F19" i="3"/>
  <c r="F247" i="3" l="1"/>
  <c r="G299" i="2"/>
  <c r="F299" i="2"/>
  <c r="E299" i="2"/>
  <c r="H200" i="2" l="1"/>
  <c r="H199" i="2"/>
  <c r="H198" i="2"/>
  <c r="H197" i="2"/>
  <c r="G167" i="2" l="1"/>
  <c r="F167" i="2"/>
  <c r="E167" i="2"/>
  <c r="G103" i="2" l="1"/>
  <c r="F103" i="2"/>
  <c r="E103" i="2"/>
  <c r="G13" i="2" l="1"/>
  <c r="F13" i="2"/>
  <c r="E13" i="2"/>
  <c r="E18" i="4" l="1"/>
  <c r="D18" i="4"/>
  <c r="C18" i="4"/>
  <c r="F17" i="4"/>
  <c r="F16" i="4"/>
  <c r="E14" i="4"/>
  <c r="D14" i="4"/>
  <c r="C14" i="4"/>
  <c r="F13" i="4"/>
  <c r="F12" i="4"/>
  <c r="F11" i="4"/>
  <c r="F10" i="4"/>
  <c r="F18" i="4" l="1"/>
  <c r="F14" i="4"/>
  <c r="G108" i="3" l="1"/>
  <c r="G86" i="3" l="1"/>
  <c r="G85" i="3"/>
  <c r="G28" i="3"/>
  <c r="G327" i="2" l="1"/>
  <c r="H325" i="2"/>
  <c r="H324" i="2"/>
  <c r="G289" i="2"/>
  <c r="G227" i="2"/>
  <c r="H225" i="2"/>
  <c r="H165" i="2"/>
  <c r="H164" i="2"/>
  <c r="G136" i="2"/>
  <c r="H111" i="2"/>
  <c r="H110" i="2"/>
  <c r="H109" i="2"/>
  <c r="G305" i="2" l="1"/>
  <c r="H20" i="2" l="1"/>
  <c r="F327" i="2"/>
  <c r="F289" i="2"/>
  <c r="F227" i="2"/>
  <c r="F136" i="2"/>
  <c r="F305" i="2" l="1"/>
  <c r="E109" i="3"/>
  <c r="D109" i="3"/>
  <c r="D18" i="3" l="1"/>
  <c r="E17" i="3"/>
  <c r="D17" i="3"/>
  <c r="E16" i="3"/>
  <c r="D16" i="3"/>
  <c r="E14" i="3"/>
  <c r="D14" i="3"/>
  <c r="D13" i="3"/>
  <c r="D11" i="3"/>
  <c r="D10" i="3"/>
  <c r="E241" i="3" l="1"/>
  <c r="D241" i="3"/>
  <c r="E173" i="3"/>
  <c r="D173" i="3"/>
  <c r="E133" i="3"/>
  <c r="D133" i="3"/>
  <c r="E98" i="3"/>
  <c r="D98" i="3"/>
  <c r="E50" i="3"/>
  <c r="D50" i="3"/>
  <c r="D19" i="3" l="1"/>
  <c r="D247" i="3" s="1"/>
  <c r="E19" i="3" l="1"/>
  <c r="E247" i="3" s="1"/>
  <c r="E136" i="2" l="1"/>
  <c r="E327" i="2" l="1"/>
  <c r="E289" i="2"/>
  <c r="E227" i="2"/>
  <c r="E305" i="2" l="1"/>
</calcChain>
</file>

<file path=xl/sharedStrings.xml><?xml version="1.0" encoding="utf-8"?>
<sst xmlns="http://schemas.openxmlformats.org/spreadsheetml/2006/main" count="750" uniqueCount="488">
  <si>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</si>
  <si>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</si>
  <si>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</si>
  <si>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</si>
  <si>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</si>
  <si>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</si>
  <si>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</si>
  <si>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</si>
  <si>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</si>
  <si>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</si>
  <si>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</si>
  <si>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</si>
  <si>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</si>
  <si>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</si>
  <si>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</si>
  <si>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</si>
  <si>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</si>
  <si>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</si>
  <si>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</si>
  <si>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</si>
  <si>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</si>
  <si>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</si>
  <si>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</si>
  <si>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</si>
  <si>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</si>
  <si>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</si>
  <si>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</si>
  <si>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</si>
  <si>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</si>
  <si>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</si>
  <si>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</si>
  <si>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</si>
  <si>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</si>
  <si>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</si>
  <si>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</si>
  <si>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</si>
  <si>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</si>
  <si>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</si>
  <si>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</si>
  <si>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</si>
  <si>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</si>
  <si>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</si>
  <si>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</si>
  <si>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</si>
  <si>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</si>
  <si>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</si>
  <si>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</si>
  <si>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</si>
  <si>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</si>
  <si>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</si>
  <si>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</si>
  <si>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</si>
  <si>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</si>
  <si>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</si>
  <si>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</si>
  <si>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</si>
  <si>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</si>
  <si>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</si>
  <si>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</si>
  <si>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</si>
  <si>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</si>
  <si>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</si>
  <si>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</si>
  <si>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</si>
  <si>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</si>
  <si>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</si>
  <si>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</si>
  <si>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</si>
  <si>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</si>
  <si>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</si>
  <si>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</si>
  <si>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</si>
  <si>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</si>
  <si>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</si>
  <si>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</si>
  <si>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</si>
  <si>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</si>
  <si>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</si>
  <si>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</si>
  <si>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</si>
  <si>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</si>
  <si>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</si>
  <si>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</si>
  <si>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</si>
  <si>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</si>
  <si>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</si>
  <si>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</si>
  <si>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</si>
  <si>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</si>
  <si>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</si>
  <si>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</si>
  <si>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</si>
  <si>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</si>
  <si>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</si>
  <si>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</si>
  <si>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</si>
  <si>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</si>
  <si>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</si>
  <si>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</si>
  <si>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</si>
  <si>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</si>
  <si>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</si>
  <si>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</si>
  <si>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</si>
  <si>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</si>
  <si>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</si>
  <si>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</si>
  <si>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</si>
  <si>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</si>
  <si>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</si>
  <si>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</si>
  <si>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</si>
  <si>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</si>
  <si>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</si>
  <si>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</si>
  <si>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</si>
  <si>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</si>
  <si>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</si>
  <si>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</si>
  <si>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</si>
  <si>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</si>
  <si>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</si>
  <si>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</si>
  <si>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</si>
  <si>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</si>
  <si>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</si>
  <si>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</si>
  <si>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</si>
  <si>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</si>
  <si>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</si>
  <si>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</si>
  <si>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</si>
  <si>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</si>
  <si>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</si>
  <si>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</si>
  <si>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</si>
  <si>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</si>
  <si>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</si>
  <si>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</si>
  <si>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</si>
  <si>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</si>
  <si>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</si>
  <si>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</si>
  <si>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</si>
  <si>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</si>
  <si>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</si>
  <si>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</si>
  <si>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</si>
  <si>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</si>
  <si>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</si>
  <si>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</si>
  <si>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</si>
  <si>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</si>
  <si>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</si>
  <si>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</si>
  <si>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</si>
  <si>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</si>
  <si>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</si>
  <si>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</si>
  <si>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</si>
  <si>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</si>
  <si>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</si>
  <si>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</si>
  <si>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</si>
  <si>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</si>
  <si>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</si>
  <si>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</si>
  <si>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</si>
  <si>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</si>
  <si>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</si>
  <si>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</si>
  <si>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</si>
  <si>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</si>
  <si>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</si>
  <si>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</si>
  <si>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</si>
  <si>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</si>
  <si>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</si>
  <si>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</si>
  <si>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</si>
  <si>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</si>
  <si>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</si>
  <si>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</si>
  <si>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</si>
  <si>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</si>
  <si>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</si>
  <si>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</si>
  <si>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</si>
  <si>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</si>
  <si>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</si>
  <si>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</si>
  <si>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</si>
  <si>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</si>
  <si>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</si>
  <si>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</si>
  <si>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</si>
  <si>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</si>
  <si>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</si>
  <si>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</si>
  <si>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</si>
  <si>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</si>
  <si>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</si>
  <si>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</si>
  <si>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</si>
  <si>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</si>
  <si>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</si>
  <si>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</si>
  <si>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</si>
  <si>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</si>
  <si>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</si>
  <si>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</si>
  <si>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</si>
  <si>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</si>
  <si>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</si>
  <si>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</si>
  <si>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</si>
  <si>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</si>
  <si>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</si>
  <si>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</si>
  <si>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</si>
  <si>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</si>
  <si>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</si>
  <si>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</si>
  <si>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</si>
  <si>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</si>
  <si>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</si>
  <si>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</si>
  <si>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</si>
  <si>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</si>
  <si>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</si>
  <si>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</si>
  <si>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</si>
  <si>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</si>
  <si>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</si>
  <si>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</si>
  <si>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</si>
  <si>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</si>
  <si>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</si>
  <si>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</si>
  <si>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</si>
  <si>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</si>
  <si>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</si>
  <si>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</si>
  <si>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</si>
  <si>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</si>
  <si>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</si>
  <si>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</si>
  <si>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</si>
  <si>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</si>
  <si>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</si>
  <si>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</si>
  <si>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</si>
  <si>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</si>
  <si>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</si>
  <si>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</si>
  <si>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</si>
  <si>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</si>
  <si>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</si>
  <si>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</si>
  <si>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</si>
  <si>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</si>
  <si>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</si>
  <si>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</si>
  <si>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</si>
  <si>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</si>
  <si>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</si>
  <si>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</si>
  <si>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</si>
  <si>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</si>
  <si>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</si>
  <si>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</si>
  <si>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</si>
  <si>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</si>
  <si>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</si>
  <si>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</si>
  <si>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</si>
  <si>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</si>
  <si>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</si>
  <si>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</si>
  <si>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</si>
  <si>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</si>
  <si>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</si>
  <si>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</si>
  <si>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</si>
  <si>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</si>
  <si>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</si>
  <si>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</si>
  <si>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</si>
  <si>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</si>
  <si>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</si>
  <si>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</si>
  <si>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</si>
  <si>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</si>
  <si>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</si>
  <si>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</si>
  <si>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</si>
  <si>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</si>
  <si>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</si>
  <si>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</si>
  <si>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</si>
  <si>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</si>
  <si>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</si>
  <si>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</si>
  <si>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</si>
  <si>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</si>
  <si>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</si>
  <si>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</si>
  <si>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</si>
  <si>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</si>
  <si>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</si>
  <si>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</si>
  <si>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</si>
  <si>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</si>
  <si>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</si>
  <si>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</si>
  <si>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</si>
  <si>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</si>
  <si>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</si>
  <si>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</si>
  <si>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</si>
  <si>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</si>
  <si>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</si>
  <si>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</si>
  <si>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</si>
  <si>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</si>
  <si>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</si>
  <si>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</si>
  <si>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</si>
  <si>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</si>
  <si>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</si>
  <si>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</si>
  <si>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</si>
  <si>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</si>
  <si>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</si>
  <si>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</si>
  <si>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</si>
  <si>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</si>
  <si>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</si>
  <si>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</si>
  <si>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</si>
  <si>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</si>
  <si>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</si>
  <si>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</si>
  <si>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</si>
  <si>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</si>
  <si>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</si>
  <si>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</si>
  <si>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</si>
  <si>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</si>
  <si>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</si>
  <si>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</si>
  <si>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</si>
  <si>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</si>
  <si>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</si>
  <si>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</si>
  <si>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</si>
  <si>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</si>
  <si>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</si>
  <si>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</si>
  <si>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</si>
  <si>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</si>
  <si>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</si>
  <si>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</si>
  <si>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</si>
  <si>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</si>
  <si>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</si>
  <si>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</si>
  <si>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</si>
  <si>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</si>
  <si>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</si>
  <si>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</si>
  <si>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</si>
  <si>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</si>
  <si>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</si>
  <si>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</si>
  <si>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</si>
  <si>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</si>
  <si>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</si>
  <si>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</si>
  <si>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</si>
  <si>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</si>
  <si>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</si>
  <si>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</si>
  <si>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</si>
  <si>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</si>
  <si>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</si>
  <si>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1-4/2019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</si>
  <si>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</si>
  <si>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</si>
  <si>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</si>
  <si>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</si>
  <si>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</si>
  <si>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</si>
  <si>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</si>
  <si>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</si>
  <si>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</si>
  <si>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</si>
  <si>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</si>
  <si>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</si>
  <si>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</si>
  <si>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</si>
  <si>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</si>
  <si>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</si>
  <si>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</si>
  <si>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</si>
  <si>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</si>
  <si>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</si>
  <si>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</si>
  <si>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</si>
  <si>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</si>
  <si>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</si>
  <si>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</si>
  <si>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</si>
  <si>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</si>
  <si>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</si>
  <si>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</si>
  <si>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</si>
  <si>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1-4/2018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</si>
  <si>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</si>
  <si>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</si>
  <si>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</si>
  <si>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</si>
  <si>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</si>
  <si>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</si>
  <si>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</si>
  <si>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</si>
  <si>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</si>
  <si>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</si>
  <si>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</si>
  <si>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</si>
  <si>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</si>
  <si>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 xml:space="preserve">                    Tabulka doplňujících ukazatelů za období 4/2019</t>
  </si>
  <si>
    <t>Ost. neinv. přijaté transfery ze SR</t>
  </si>
  <si>
    <t>Přijaté nekapitálové příspěvky - Sankční platby</t>
  </si>
  <si>
    <t>Splátky půjčených prostředků od přísp. Organizací</t>
  </si>
  <si>
    <t>Ostatní přijaté vratky transferů- ZŠ Kpt. Nálepky 7</t>
  </si>
  <si>
    <t>Ost. činnosti souvis. se službami pro obyvatelstvo</t>
  </si>
  <si>
    <t>Krizová opatření</t>
  </si>
  <si>
    <t>Sl. násl. péče, terapeutické komunity a kontak. Centra</t>
  </si>
  <si>
    <t>POL</t>
  </si>
  <si>
    <t>ODPA</t>
  </si>
  <si>
    <t>Daň z příjmu fyz. osob vybíraná srážkou podle zvl. sazby</t>
  </si>
  <si>
    <t xml:space="preserve">Daň z příjmu fyz. osob placená poplatníky </t>
  </si>
  <si>
    <t>090 MP</t>
  </si>
  <si>
    <t>navýšení rozpočtu na mzdové prostředky strážníků MP</t>
  </si>
  <si>
    <t>Dosud neprovedené změny rozpočtu - rezervováno</t>
  </si>
  <si>
    <t>Stav k 30.04.2019</t>
  </si>
  <si>
    <t>120 OM</t>
  </si>
  <si>
    <t>Zpracování průkazu energetické náročnosti budov (MŠ, ZŠ, ZUŠ)</t>
  </si>
  <si>
    <t>projekt ,,Forenzní značení kol" na r. 2019</t>
  </si>
  <si>
    <t>doplatek za el. energii Cyklověž + zálohy na el. energii</t>
  </si>
  <si>
    <t>110 OEK</t>
  </si>
  <si>
    <t>projekt ,, Příběhy našich sousedů (RM č. 8)</t>
  </si>
  <si>
    <t>030 OKT</t>
  </si>
  <si>
    <t>dary obyvatelstvu (zajištění nezbytných bytových potřeb z důvodu požáru - RM č.7)</t>
  </si>
  <si>
    <t>Schválený rozpočet -  nespecifikované rezervy odd. PO (ZŠ Slovácká)</t>
  </si>
  <si>
    <t>Schválený rozpočet -  nespecifikované rezervy § 6409, pol. 5901</t>
  </si>
  <si>
    <t>inv.</t>
  </si>
  <si>
    <t>neinv.</t>
  </si>
  <si>
    <t>Účel</t>
  </si>
  <si>
    <t>Dne</t>
  </si>
  <si>
    <t>RM</t>
  </si>
  <si>
    <t xml:space="preserve">REZERVA MĚSTA  U ORJ 110 - ODBOR EKONOMICKÝ                        § 6409 pol. 5901 </t>
  </si>
  <si>
    <t xml:space="preserve"> </t>
  </si>
  <si>
    <t>Oprava zadního vstupu do objektu na nám. T.G.Masaryka 38/10</t>
  </si>
  <si>
    <t>Parkoviště Budovatelská - I. Etapa</t>
  </si>
  <si>
    <t>Hardwarové vybavení MP (PC, server, úložiště)</t>
  </si>
  <si>
    <t>Projekt na MKDS (po obdržení dotace 350 tis. Kč bude vráceno zpět na pol. 8115)</t>
  </si>
  <si>
    <t>Navýšení rozpočtu na pol. termínovaný vklad (pol. 8118)</t>
  </si>
  <si>
    <t>Vyúčtování dotace na projekt  ,,Systém řízení kvality" (čerpáno v r. 2018, dotace zaslána na účet v r. 2019)</t>
  </si>
  <si>
    <t>Navýšení roz. na pol. el. energie - doplatek za el. energii</t>
  </si>
  <si>
    <t>Navýšení roz. na pol. výpočetní tech.a DHDM pro MP</t>
  </si>
  <si>
    <t>Fin. dar (JmK) na zajištění provozu ubytovny,( v r. 2018 nebylo čerpáno a nebylo zahrnuto do rozpočtu)</t>
  </si>
  <si>
    <t>010 TS</t>
  </si>
  <si>
    <t>Nákup vozidla pro organizační složku Technické služby</t>
  </si>
  <si>
    <t>050 OSVŠ</t>
  </si>
  <si>
    <t>Nevyčerpané účelové prostředky z r. 2018 projekt ,,Komplexní podpora soc. začleňování města Břeclavi"</t>
  </si>
  <si>
    <t>částku navýšen rozpočet tř. 8 - financování u OEK</t>
  </si>
  <si>
    <t xml:space="preserve">schválený rozpočet města 41 223 tis., závazný ukazatel JmK 44 026,30 tis., rozdíl dorozpočtován a o tuto </t>
  </si>
  <si>
    <t>Navýšení rozpočtu u příjmu Souhrnný dotační vztah k SR (příspěvek na výkon st. správy pro r. 2019)</t>
  </si>
  <si>
    <t>Finanční vypořádání - vratky nevyčerpané prostř. na projekt ,,Zdravé město"</t>
  </si>
  <si>
    <t>Finanční vypořádání - vratky nevyčerpané prostř. na volbu prezidenta ČR, zastupitelstva obcí a Senátu PČR</t>
  </si>
  <si>
    <t>Nedofinancované akce r. 2018</t>
  </si>
  <si>
    <t>1.</t>
  </si>
  <si>
    <t xml:space="preserve">Schválený rozpočet 2019 - změna stavu peněž. prostř. na bank. účtech - zapojení do rozpočtu </t>
  </si>
  <si>
    <t>Poznámka</t>
  </si>
  <si>
    <t xml:space="preserve">    (v tis. Kč)</t>
  </si>
  <si>
    <t>ZAPOJENÍ PROSTŘEDKŮ TŘ. 8 - FINANCOVÁNÍ (pol. 8115 u ORJ 110 OEK)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</si>
</sst>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55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4" fillId="0" borderId="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4" fontId="28" fillId="0" borderId="46" xfId="0" applyNumberFormat="1" applyFont="1" applyFill="1" applyBorder="1" applyProtection="1"/>
    <xf numFmtId="0" fontId="27" fillId="0" borderId="0" xfId="0" applyFont="1"/>
    <xf numFmtId="4" fontId="28" fillId="0" borderId="46" xfId="0" applyNumberFormat="1" applyFont="1" applyFill="1" applyBorder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2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0" fontId="31" fillId="3" borderId="0" xfId="0" applyFont="1" applyFill="1"/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0" xfId="3" applyFont="1"/>
    <xf numFmtId="0" fontId="2" fillId="0" borderId="9" xfId="3" applyFont="1" applyBorder="1"/>
    <xf numFmtId="4" fontId="5" fillId="0" borderId="9" xfId="3" applyNumberFormat="1" applyFont="1" applyBorder="1"/>
    <xf numFmtId="4" fontId="2" fillId="0" borderId="9" xfId="3" applyNumberFormat="1" applyFont="1" applyBorder="1"/>
    <xf numFmtId="0" fontId="2" fillId="0" borderId="12" xfId="3" applyFont="1" applyBorder="1" applyAlignment="1">
      <alignment horizontal="left"/>
    </xf>
    <xf numFmtId="0" fontId="5" fillId="0" borderId="0" xfId="3" applyFont="1"/>
    <xf numFmtId="4" fontId="2" fillId="0" borderId="12" xfId="3" applyNumberFormat="1" applyFont="1" applyBorder="1"/>
    <xf numFmtId="14" fontId="2" fillId="0" borderId="12" xfId="3" applyNumberFormat="1" applyFont="1" applyBorder="1"/>
    <xf numFmtId="1" fontId="2" fillId="0" borderId="12" xfId="3" applyNumberFormat="1" applyFont="1" applyBorder="1"/>
    <xf numFmtId="0" fontId="2" fillId="0" borderId="9" xfId="3" applyFont="1" applyBorder="1" applyAlignment="1">
      <alignment horizontal="left"/>
    </xf>
    <xf numFmtId="0" fontId="5" fillId="0" borderId="9" xfId="3" applyFont="1" applyBorder="1"/>
    <xf numFmtId="14" fontId="2" fillId="0" borderId="9" xfId="3" applyNumberFormat="1" applyFont="1" applyBorder="1"/>
    <xf numFmtId="1" fontId="2" fillId="0" borderId="9" xfId="3" applyNumberFormat="1" applyFont="1" applyBorder="1"/>
    <xf numFmtId="0" fontId="5" fillId="0" borderId="9" xfId="3" applyFont="1" applyBorder="1" applyAlignment="1">
      <alignment horizontal="left"/>
    </xf>
    <xf numFmtId="0" fontId="5" fillId="6" borderId="9" xfId="3" applyFont="1" applyFill="1" applyBorder="1" applyAlignment="1">
      <alignment horizontal="center"/>
    </xf>
    <xf numFmtId="0" fontId="5" fillId="2" borderId="9" xfId="3" applyFont="1" applyFill="1" applyBorder="1" applyAlignment="1">
      <alignment horizontal="center"/>
    </xf>
    <xf numFmtId="0" fontId="5" fillId="0" borderId="47" xfId="3" applyFont="1" applyBorder="1" applyAlignment="1">
      <alignment horizontal="right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3" fillId="0" borderId="0" xfId="4" applyFont="1"/>
    <xf numFmtId="4" fontId="33" fillId="0" borderId="0" xfId="4" applyNumberFormat="1" applyFont="1"/>
    <xf numFmtId="0" fontId="33" fillId="0" borderId="0" xfId="4" applyFont="1" applyAlignment="1">
      <alignment horizontal="center"/>
    </xf>
    <xf numFmtId="0" fontId="33" fillId="0" borderId="0" xfId="4" applyFont="1" applyAlignment="1">
      <alignment horizontal="left"/>
    </xf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2" borderId="9" xfId="4" applyFont="1" applyFill="1" applyBorder="1"/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 applyAlignment="1">
      <alignment horizontal="center"/>
    </xf>
    <xf numFmtId="0" fontId="34" fillId="0" borderId="0" xfId="4" applyFont="1" applyAlignment="1">
      <alignment horizontal="left"/>
    </xf>
    <xf numFmtId="0" fontId="34" fillId="0" borderId="9" xfId="4" applyFont="1" applyBorder="1" applyAlignment="1">
      <alignment horizontal="left"/>
    </xf>
    <xf numFmtId="4" fontId="34" fillId="0" borderId="9" xfId="4" applyNumberFormat="1" applyFont="1" applyBorder="1" applyAlignment="1">
      <alignment horizontal="right"/>
    </xf>
    <xf numFmtId="0" fontId="34" fillId="0" borderId="9" xfId="4" applyFont="1" applyBorder="1" applyAlignment="1">
      <alignment horizontal="right"/>
    </xf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right"/>
    </xf>
    <xf numFmtId="14" fontId="33" fillId="0" borderId="9" xfId="4" applyNumberFormat="1" applyFont="1" applyBorder="1" applyAlignment="1">
      <alignment horizontal="left"/>
    </xf>
    <xf numFmtId="0" fontId="33" fillId="0" borderId="9" xfId="4" applyFont="1" applyBorder="1" applyAlignment="1">
      <alignment horizontal="center"/>
    </xf>
    <xf numFmtId="1" fontId="33" fillId="0" borderId="9" xfId="4" applyNumberFormat="1" applyFont="1" applyBorder="1" applyAlignment="1">
      <alignment horizontal="center"/>
    </xf>
    <xf numFmtId="0" fontId="34" fillId="0" borderId="0" xfId="4" applyFont="1"/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0" fontId="33" fillId="0" borderId="9" xfId="4" applyFont="1" applyBorder="1"/>
    <xf numFmtId="0" fontId="34" fillId="0" borderId="9" xfId="4" applyFont="1" applyBorder="1"/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/>
    <xf numFmtId="0" fontId="2" fillId="0" borderId="48" xfId="4" applyFont="1" applyBorder="1" applyProtection="1">
      <protection locked="0"/>
    </xf>
    <xf numFmtId="4" fontId="34" fillId="0" borderId="9" xfId="4" applyNumberFormat="1" applyFont="1" applyBorder="1"/>
    <xf numFmtId="0" fontId="33" fillId="0" borderId="7" xfId="4" applyFont="1" applyBorder="1"/>
    <xf numFmtId="0" fontId="2" fillId="0" borderId="7" xfId="4" applyFont="1" applyBorder="1" applyProtection="1">
      <protection locked="0"/>
    </xf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 applyAlignment="1">
      <alignment horizontal="center"/>
    </xf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  <cell r="AC41">
            <v>9150</v>
          </cell>
        </row>
        <row r="42">
          <cell r="AC42">
            <v>7020</v>
          </cell>
        </row>
        <row r="50">
          <cell r="AC50">
            <v>200</v>
          </cell>
        </row>
        <row r="51">
          <cell r="AC51">
            <v>6100</v>
          </cell>
          <cell r="AD51">
            <v>6100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21" sqref="K21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3"/>
      <c r="B1" s="153"/>
      <c r="C1" s="153"/>
      <c r="D1" s="153"/>
      <c r="E1" s="153"/>
      <c r="F1" s="153"/>
      <c r="G1" s="153"/>
    </row>
    <row r="2" spans="1:7" ht="16.5" customHeight="1" x14ac:dyDescent="0.25">
      <c r="A2" s="154"/>
      <c r="B2" s="155"/>
      <c r="C2" s="153"/>
      <c r="D2" s="153"/>
      <c r="E2" s="153"/>
      <c r="F2" s="153"/>
      <c r="G2" s="153"/>
    </row>
    <row r="3" spans="1:7" ht="15.75" x14ac:dyDescent="0.25">
      <c r="A3" s="154"/>
      <c r="B3" s="154" t="s">
        <v>389</v>
      </c>
      <c r="C3" s="153"/>
      <c r="D3" s="153"/>
      <c r="E3" s="153"/>
      <c r="F3" s="153"/>
      <c r="G3" s="153"/>
    </row>
    <row r="4" spans="1:7" ht="15.75" x14ac:dyDescent="0.25">
      <c r="A4" s="154"/>
      <c r="B4" s="192"/>
      <c r="C4" s="153"/>
      <c r="D4" s="153"/>
      <c r="E4" s="153"/>
      <c r="F4" s="153"/>
      <c r="G4" s="153"/>
    </row>
    <row r="5" spans="1:7" ht="21.75" customHeight="1" x14ac:dyDescent="0.3">
      <c r="A5" s="285" t="s">
        <v>431</v>
      </c>
      <c r="B5" s="286"/>
      <c r="C5" s="287"/>
      <c r="D5" s="287"/>
      <c r="E5" s="287"/>
      <c r="F5" s="153"/>
      <c r="G5" s="153"/>
    </row>
    <row r="6" spans="1:7" ht="15.75" x14ac:dyDescent="0.25">
      <c r="A6" s="156"/>
      <c r="B6" s="157"/>
      <c r="C6" s="157"/>
      <c r="D6" s="157"/>
      <c r="E6" s="157"/>
    </row>
    <row r="7" spans="1:7" ht="15" customHeight="1" thickBot="1" x14ac:dyDescent="0.25">
      <c r="A7" s="158"/>
      <c r="C7" s="159"/>
      <c r="D7" s="159"/>
      <c r="E7" s="159" t="s">
        <v>390</v>
      </c>
    </row>
    <row r="8" spans="1:7" ht="14.25" x14ac:dyDescent="0.2">
      <c r="B8" s="288" t="s">
        <v>391</v>
      </c>
      <c r="C8" s="160" t="s">
        <v>392</v>
      </c>
      <c r="D8" s="160" t="s">
        <v>393</v>
      </c>
      <c r="E8" s="160" t="s">
        <v>0</v>
      </c>
      <c r="F8" s="161" t="s">
        <v>394</v>
      </c>
      <c r="G8" s="162"/>
    </row>
    <row r="9" spans="1:7" ht="15" thickBot="1" x14ac:dyDescent="0.25">
      <c r="B9" s="289"/>
      <c r="C9" s="163" t="s">
        <v>395</v>
      </c>
      <c r="D9" s="163" t="s">
        <v>395</v>
      </c>
      <c r="E9" s="163" t="s">
        <v>395</v>
      </c>
      <c r="F9" s="164" t="s">
        <v>396</v>
      </c>
      <c r="G9" s="162"/>
    </row>
    <row r="10" spans="1:7" s="189" customFormat="1" ht="15.95" customHeight="1" thickTop="1" x14ac:dyDescent="0.25">
      <c r="B10" s="167" t="s">
        <v>397</v>
      </c>
      <c r="C10" s="168">
        <v>412652</v>
      </c>
      <c r="D10" s="168">
        <v>416844</v>
      </c>
      <c r="E10" s="168">
        <v>136179.5</v>
      </c>
      <c r="F10" s="169">
        <f>(E10/D10)*100</f>
        <v>32.669175998694953</v>
      </c>
      <c r="G10" s="190"/>
    </row>
    <row r="11" spans="1:7" s="189" customFormat="1" ht="15.95" customHeight="1" x14ac:dyDescent="0.25">
      <c r="B11" s="170" t="s">
        <v>398</v>
      </c>
      <c r="C11" s="171">
        <v>60532</v>
      </c>
      <c r="D11" s="171">
        <v>60820.2</v>
      </c>
      <c r="E11" s="171">
        <v>26673.4</v>
      </c>
      <c r="F11" s="169">
        <f t="shared" ref="F11:F14" si="0">(E11/D11)*100</f>
        <v>43.85615305441285</v>
      </c>
      <c r="G11" s="190"/>
    </row>
    <row r="12" spans="1:7" s="189" customFormat="1" ht="15.95" customHeight="1" x14ac:dyDescent="0.25">
      <c r="B12" s="170" t="s">
        <v>399</v>
      </c>
      <c r="C12" s="171">
        <v>19435</v>
      </c>
      <c r="D12" s="171">
        <v>19435</v>
      </c>
      <c r="E12" s="171">
        <v>7212.8</v>
      </c>
      <c r="F12" s="169">
        <f t="shared" si="0"/>
        <v>37.112426035502963</v>
      </c>
      <c r="G12" s="190"/>
    </row>
    <row r="13" spans="1:7" s="189" customFormat="1" ht="15.95" customHeight="1" x14ac:dyDescent="0.25">
      <c r="B13" s="172" t="s">
        <v>400</v>
      </c>
      <c r="C13" s="171">
        <v>85113</v>
      </c>
      <c r="D13" s="171">
        <v>122047.6</v>
      </c>
      <c r="E13" s="171">
        <v>43192.9</v>
      </c>
      <c r="F13" s="169">
        <f t="shared" si="0"/>
        <v>35.390208410489024</v>
      </c>
      <c r="G13" s="190"/>
    </row>
    <row r="14" spans="1:7" s="189" customFormat="1" ht="15.95" customHeight="1" thickBot="1" x14ac:dyDescent="0.3">
      <c r="B14" s="173" t="s">
        <v>401</v>
      </c>
      <c r="C14" s="174">
        <f>SUM(C10:C13)</f>
        <v>577732</v>
      </c>
      <c r="D14" s="174">
        <f>SUM(D10:D13)</f>
        <v>619146.80000000005</v>
      </c>
      <c r="E14" s="174">
        <f>SUM(E10:E13)</f>
        <v>213258.59999999998</v>
      </c>
      <c r="F14" s="193">
        <f t="shared" si="0"/>
        <v>34.443947703517161</v>
      </c>
      <c r="G14" s="190"/>
    </row>
    <row r="15" spans="1:7" s="189" customFormat="1" ht="15.95" customHeight="1" thickTop="1" x14ac:dyDescent="0.25">
      <c r="B15" s="175"/>
      <c r="C15" s="176"/>
      <c r="D15" s="176"/>
      <c r="E15" s="176"/>
      <c r="F15" s="177"/>
      <c r="G15" s="190"/>
    </row>
    <row r="16" spans="1:7" s="189" customFormat="1" ht="15.95" customHeight="1" x14ac:dyDescent="0.25">
      <c r="A16" s="190"/>
      <c r="B16" s="170" t="s">
        <v>402</v>
      </c>
      <c r="C16" s="171">
        <v>492959</v>
      </c>
      <c r="D16" s="171">
        <v>532869</v>
      </c>
      <c r="E16" s="171">
        <v>204338.2</v>
      </c>
      <c r="F16" s="178">
        <f>(E16/D16)*100</f>
        <v>38.346798181166477</v>
      </c>
      <c r="G16" s="190"/>
    </row>
    <row r="17" spans="1:7" s="189" customFormat="1" ht="15.95" customHeight="1" x14ac:dyDescent="0.25">
      <c r="A17" s="190"/>
      <c r="B17" s="172" t="s">
        <v>403</v>
      </c>
      <c r="C17" s="171">
        <v>103121</v>
      </c>
      <c r="D17" s="171">
        <v>111707.8</v>
      </c>
      <c r="E17" s="171">
        <v>7417.6</v>
      </c>
      <c r="F17" s="178">
        <f t="shared" ref="F17:F18" si="1">(E17/D17)*100</f>
        <v>6.6401809005279855</v>
      </c>
      <c r="G17" s="190"/>
    </row>
    <row r="18" spans="1:7" s="189" customFormat="1" ht="15.95" customHeight="1" thickBot="1" x14ac:dyDescent="0.3">
      <c r="A18" s="190"/>
      <c r="B18" s="173" t="s">
        <v>404</v>
      </c>
      <c r="C18" s="174">
        <f>SUM(C16:C17)</f>
        <v>596080</v>
      </c>
      <c r="D18" s="174">
        <f>SUM(D16:D17)</f>
        <v>644576.80000000005</v>
      </c>
      <c r="E18" s="174">
        <f>SUM(E16:E17)</f>
        <v>211755.80000000002</v>
      </c>
      <c r="F18" s="191">
        <f t="shared" si="1"/>
        <v>32.85191151775863</v>
      </c>
      <c r="G18" s="190"/>
    </row>
    <row r="19" spans="1:7" s="189" customFormat="1" ht="11.25" customHeight="1" thickTop="1" x14ac:dyDescent="0.25">
      <c r="B19" s="179"/>
      <c r="C19" s="180"/>
      <c r="D19" s="180"/>
      <c r="E19" s="180"/>
      <c r="F19" s="177"/>
      <c r="G19" s="190"/>
    </row>
    <row r="20" spans="1:7" s="189" customFormat="1" ht="15.95" customHeight="1" x14ac:dyDescent="0.25">
      <c r="B20" s="181" t="s">
        <v>405</v>
      </c>
      <c r="C20" s="182"/>
      <c r="D20" s="182"/>
      <c r="E20" s="182"/>
      <c r="F20" s="183"/>
      <c r="G20" s="190"/>
    </row>
    <row r="21" spans="1:7" s="189" customFormat="1" ht="15.95" customHeight="1" x14ac:dyDescent="0.2">
      <c r="B21" s="181" t="s">
        <v>406</v>
      </c>
      <c r="C21" s="184"/>
      <c r="D21" s="184"/>
      <c r="E21" s="184">
        <v>1502.8</v>
      </c>
      <c r="F21" s="185"/>
    </row>
    <row r="22" spans="1:7" s="189" customFormat="1" ht="15.95" customHeight="1" thickBot="1" x14ac:dyDescent="0.25">
      <c r="B22" s="186" t="s">
        <v>407</v>
      </c>
      <c r="C22" s="187">
        <v>18348.400000000001</v>
      </c>
      <c r="D22" s="187">
        <v>25430</v>
      </c>
      <c r="E22" s="187"/>
      <c r="F22" s="188"/>
    </row>
    <row r="25" spans="1:7" x14ac:dyDescent="0.2">
      <c r="B25" s="165" t="s">
        <v>408</v>
      </c>
    </row>
    <row r="26" spans="1:7" x14ac:dyDescent="0.2">
      <c r="B26" s="165" t="s">
        <v>409</v>
      </c>
      <c r="C26" s="165"/>
      <c r="D26" s="165"/>
      <c r="E26" s="165"/>
    </row>
    <row r="27" spans="1:7" ht="15" x14ac:dyDescent="0.2">
      <c r="B27" s="165"/>
      <c r="C27" s="166"/>
      <c r="D27" s="166"/>
      <c r="E27" s="166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opLeftCell="A172" zoomScaleNormal="100" workbookViewId="0">
      <pane xSplit="6" topLeftCell="G1" activePane="topRight" state="frozen"/>
      <selection pane="topRight" activeCell="D177" sqref="D177"/>
    </sheetView>
  </sheetViews>
  <sheetFormatPr defaultColWidth="9.140625" defaultRowHeight="15" x14ac:dyDescent="0.2"/>
  <cols>
    <col min="1" max="1" width="8.5703125" style="67" customWidth="1"/>
    <col min="2" max="2" width="7.7109375" style="67" customWidth="1"/>
    <col min="3" max="3" width="7.5703125" style="67" customWidth="1"/>
    <col min="4" max="4" width="70.140625" style="67" customWidth="1"/>
    <col min="5" max="5" width="13.7109375" style="204" customWidth="1"/>
    <col min="6" max="6" width="15.28515625" style="204" customWidth="1"/>
    <col min="7" max="7" width="14.28515625" style="222" customWidth="1"/>
    <col min="8" max="8" width="8.42578125" style="1" customWidth="1"/>
    <col min="9" max="16384" width="9.140625" style="1"/>
  </cols>
  <sheetData>
    <row r="1" spans="1:8" ht="21.75" customHeight="1" x14ac:dyDescent="0.25">
      <c r="A1" s="290" t="s">
        <v>94</v>
      </c>
      <c r="B1" s="291"/>
      <c r="C1" s="291"/>
      <c r="D1" s="53"/>
      <c r="E1" s="203"/>
      <c r="F1" s="20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5" t="s">
        <v>387</v>
      </c>
      <c r="B3" s="295"/>
      <c r="C3" s="295"/>
      <c r="D3" s="291"/>
      <c r="E3" s="205"/>
      <c r="F3" s="205"/>
      <c r="G3" s="223"/>
    </row>
    <row r="4" spans="1:8" s="50" customFormat="1" ht="15" customHeight="1" thickBot="1" x14ac:dyDescent="0.35">
      <c r="A4" s="51"/>
      <c r="B4" s="51"/>
      <c r="C4" s="51"/>
      <c r="D4" s="51"/>
      <c r="E4" s="206"/>
      <c r="F4" s="206"/>
      <c r="G4" s="223"/>
    </row>
    <row r="5" spans="1:8" s="50" customFormat="1" ht="15" customHeight="1" x14ac:dyDescent="0.25">
      <c r="A5" s="24" t="s">
        <v>14</v>
      </c>
      <c r="B5" s="24" t="s">
        <v>440</v>
      </c>
      <c r="C5" s="24" t="s">
        <v>439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384</v>
      </c>
    </row>
    <row r="6" spans="1:8" s="50" customFormat="1" ht="15" customHeight="1" thickBot="1" x14ac:dyDescent="0.3">
      <c r="A6" s="21"/>
      <c r="B6" s="21"/>
      <c r="C6" s="21"/>
      <c r="D6" s="20"/>
      <c r="E6" s="207" t="s">
        <v>10</v>
      </c>
      <c r="F6" s="207" t="s">
        <v>9</v>
      </c>
      <c r="G6" s="209" t="s">
        <v>386</v>
      </c>
      <c r="H6" s="123" t="s">
        <v>385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381</v>
      </c>
      <c r="E7" s="238"/>
      <c r="F7" s="195"/>
      <c r="G7" s="224"/>
      <c r="H7" s="124"/>
    </row>
    <row r="8" spans="1:8" s="50" customFormat="1" ht="13.5" customHeight="1" x14ac:dyDescent="0.3">
      <c r="A8" s="125"/>
      <c r="B8" s="126"/>
      <c r="C8" s="126"/>
      <c r="D8" s="127"/>
      <c r="E8" s="239"/>
      <c r="F8" s="208"/>
      <c r="G8" s="224"/>
      <c r="H8" s="124"/>
    </row>
    <row r="9" spans="1:8" s="50" customFormat="1" ht="15" customHeight="1" x14ac:dyDescent="0.2">
      <c r="A9" s="44"/>
      <c r="B9" s="43">
        <v>2212</v>
      </c>
      <c r="C9" s="13">
        <v>2324</v>
      </c>
      <c r="D9" s="13" t="s">
        <v>411</v>
      </c>
      <c r="E9" s="58">
        <v>0</v>
      </c>
      <c r="F9" s="199">
        <v>0</v>
      </c>
      <c r="G9" s="120">
        <v>124.6</v>
      </c>
      <c r="H9" s="119" t="e">
        <f>(G9/F9)*100</f>
        <v>#DIV/0!</v>
      </c>
    </row>
    <row r="10" spans="1:8" s="50" customFormat="1" ht="15" customHeight="1" x14ac:dyDescent="0.2">
      <c r="A10" s="44"/>
      <c r="B10" s="43">
        <v>3631</v>
      </c>
      <c r="C10" s="13">
        <v>2324</v>
      </c>
      <c r="D10" s="13" t="s">
        <v>360</v>
      </c>
      <c r="E10" s="58">
        <v>0</v>
      </c>
      <c r="F10" s="199">
        <v>0</v>
      </c>
      <c r="G10" s="120">
        <v>256.39999999999998</v>
      </c>
      <c r="H10" s="119" t="e">
        <f t="shared" ref="H10:H13" si="0">(G10/F10)*100</f>
        <v>#DIV/0!</v>
      </c>
    </row>
    <row r="11" spans="1:8" s="50" customFormat="1" ht="15" customHeight="1" thickBot="1" x14ac:dyDescent="0.25">
      <c r="A11" s="44"/>
      <c r="B11" s="43">
        <v>3725</v>
      </c>
      <c r="C11" s="13">
        <v>2324</v>
      </c>
      <c r="D11" s="13" t="s">
        <v>358</v>
      </c>
      <c r="E11" s="58">
        <v>3000</v>
      </c>
      <c r="F11" s="199">
        <v>3030</v>
      </c>
      <c r="G11" s="120">
        <v>1026.5</v>
      </c>
      <c r="H11" s="119">
        <f t="shared" si="0"/>
        <v>33.877887788778878</v>
      </c>
    </row>
    <row r="12" spans="1:8" s="50" customFormat="1" ht="15" hidden="1" customHeight="1" thickBot="1" x14ac:dyDescent="0.25">
      <c r="A12" s="44"/>
      <c r="B12" s="43">
        <v>3745</v>
      </c>
      <c r="C12" s="13">
        <v>2324</v>
      </c>
      <c r="D12" s="13" t="s">
        <v>359</v>
      </c>
      <c r="E12" s="58">
        <v>0</v>
      </c>
      <c r="F12" s="199">
        <v>0</v>
      </c>
      <c r="G12" s="130"/>
      <c r="H12" s="119" t="e">
        <f t="shared" si="0"/>
        <v>#DIV/0!</v>
      </c>
    </row>
    <row r="13" spans="1:8" s="223" customFormat="1" ht="24.75" customHeight="1" thickTop="1" thickBot="1" x14ac:dyDescent="0.3">
      <c r="A13" s="235"/>
      <c r="B13" s="236"/>
      <c r="C13" s="236"/>
      <c r="D13" s="237" t="s">
        <v>379</v>
      </c>
      <c r="E13" s="95">
        <f>SUM(E9:E12)</f>
        <v>3000</v>
      </c>
      <c r="F13" s="202">
        <f t="shared" ref="F13" si="1">SUM(F9:F12)</f>
        <v>3030</v>
      </c>
      <c r="G13" s="226">
        <f t="shared" ref="G13" si="2">SUM(G9:G12)</f>
        <v>1407.5</v>
      </c>
      <c r="H13" s="119">
        <f t="shared" si="0"/>
        <v>46.452145214521451</v>
      </c>
    </row>
    <row r="14" spans="1:8" s="50" customFormat="1" ht="15" customHeight="1" x14ac:dyDescent="0.3">
      <c r="A14" s="51"/>
      <c r="B14" s="51"/>
      <c r="C14" s="51"/>
      <c r="D14" s="51"/>
      <c r="E14" s="206"/>
      <c r="F14" s="206"/>
      <c r="G14" s="223"/>
    </row>
    <row r="15" spans="1:8" ht="27.75" customHeight="1" thickBot="1" x14ac:dyDescent="0.3">
      <c r="A15" s="7"/>
      <c r="B15" s="7"/>
      <c r="C15" s="7"/>
      <c r="D15" s="8"/>
      <c r="E15" s="103"/>
      <c r="F15" s="103"/>
    </row>
    <row r="16" spans="1:8" ht="15.75" x14ac:dyDescent="0.25">
      <c r="A16" s="24" t="s">
        <v>14</v>
      </c>
      <c r="B16" s="24" t="s">
        <v>440</v>
      </c>
      <c r="C16" s="24" t="s">
        <v>439</v>
      </c>
      <c r="D16" s="23" t="s">
        <v>12</v>
      </c>
      <c r="E16" s="22" t="s">
        <v>11</v>
      </c>
      <c r="F16" s="22" t="s">
        <v>11</v>
      </c>
      <c r="G16" s="22" t="s">
        <v>0</v>
      </c>
      <c r="H16" s="121" t="s">
        <v>384</v>
      </c>
    </row>
    <row r="17" spans="1:8" ht="15.75" customHeight="1" thickBot="1" x14ac:dyDescent="0.3">
      <c r="A17" s="21"/>
      <c r="B17" s="21"/>
      <c r="C17" s="21"/>
      <c r="D17" s="20"/>
      <c r="E17" s="207" t="s">
        <v>10</v>
      </c>
      <c r="F17" s="209" t="s">
        <v>9</v>
      </c>
      <c r="G17" s="209" t="s">
        <v>386</v>
      </c>
      <c r="H17" s="123" t="s">
        <v>385</v>
      </c>
    </row>
    <row r="18" spans="1:8" ht="16.5" customHeight="1" thickTop="1" x14ac:dyDescent="0.25">
      <c r="A18" s="39">
        <v>30</v>
      </c>
      <c r="B18" s="30"/>
      <c r="C18" s="30"/>
      <c r="D18" s="29" t="s">
        <v>91</v>
      </c>
      <c r="E18" s="91"/>
      <c r="F18" s="199"/>
      <c r="G18" s="224"/>
      <c r="H18" s="124"/>
    </row>
    <row r="19" spans="1:8" ht="16.5" customHeight="1" x14ac:dyDescent="0.25">
      <c r="A19" s="39"/>
      <c r="B19" s="30"/>
      <c r="C19" s="30"/>
      <c r="D19" s="29"/>
      <c r="E19" s="57"/>
      <c r="F19" s="199"/>
      <c r="G19" s="224"/>
      <c r="H19" s="124"/>
    </row>
    <row r="20" spans="1:8" ht="15" hidden="1" customHeight="1" x14ac:dyDescent="0.25">
      <c r="A20" s="47"/>
      <c r="B20" s="30"/>
      <c r="C20" s="49">
        <v>4113</v>
      </c>
      <c r="D20" s="35" t="s">
        <v>371</v>
      </c>
      <c r="E20" s="58">
        <v>0</v>
      </c>
      <c r="F20" s="199">
        <v>0</v>
      </c>
      <c r="G20" s="120">
        <v>0</v>
      </c>
      <c r="H20" s="119" t="e">
        <f>(#REF!/F20)*100</f>
        <v>#REF!</v>
      </c>
    </row>
    <row r="21" spans="1:8" ht="15" customHeight="1" x14ac:dyDescent="0.2">
      <c r="A21" s="12"/>
      <c r="B21" s="13"/>
      <c r="C21" s="13">
        <v>1361</v>
      </c>
      <c r="D21" s="13" t="s">
        <v>29</v>
      </c>
      <c r="E21" s="58">
        <v>0</v>
      </c>
      <c r="F21" s="199">
        <v>0</v>
      </c>
      <c r="G21" s="120">
        <v>0.1</v>
      </c>
      <c r="H21" s="119" t="e">
        <f t="shared" ref="H21:H69" si="3">(G21/F21)*100</f>
        <v>#DIV/0!</v>
      </c>
    </row>
    <row r="22" spans="1:8" ht="15" customHeight="1" x14ac:dyDescent="0.2">
      <c r="A22" s="12"/>
      <c r="B22" s="13"/>
      <c r="C22" s="13">
        <v>2460</v>
      </c>
      <c r="D22" s="13" t="s">
        <v>90</v>
      </c>
      <c r="E22" s="58">
        <v>0</v>
      </c>
      <c r="F22" s="199">
        <v>0</v>
      </c>
      <c r="G22" s="120">
        <v>6.5</v>
      </c>
      <c r="H22" s="119" t="e">
        <f t="shared" si="3"/>
        <v>#DIV/0!</v>
      </c>
    </row>
    <row r="23" spans="1:8" ht="15" hidden="1" customHeight="1" x14ac:dyDescent="0.2">
      <c r="A23" s="12">
        <v>98008</v>
      </c>
      <c r="B23" s="13"/>
      <c r="C23" s="13">
        <v>4111</v>
      </c>
      <c r="D23" s="13" t="s">
        <v>89</v>
      </c>
      <c r="E23" s="58">
        <v>0</v>
      </c>
      <c r="F23" s="199">
        <v>0</v>
      </c>
      <c r="G23" s="120">
        <v>0</v>
      </c>
      <c r="H23" s="119" t="e">
        <f t="shared" si="3"/>
        <v>#DIV/0!</v>
      </c>
    </row>
    <row r="24" spans="1:8" ht="15" hidden="1" customHeight="1" x14ac:dyDescent="0.2">
      <c r="A24" s="12">
        <v>98071</v>
      </c>
      <c r="B24" s="13"/>
      <c r="C24" s="13">
        <v>4111</v>
      </c>
      <c r="D24" s="13" t="s">
        <v>88</v>
      </c>
      <c r="E24" s="58">
        <v>0</v>
      </c>
      <c r="F24" s="199">
        <v>0</v>
      </c>
      <c r="G24" s="120">
        <v>0</v>
      </c>
      <c r="H24" s="119" t="e">
        <f t="shared" si="3"/>
        <v>#DIV/0!</v>
      </c>
    </row>
    <row r="25" spans="1:8" ht="15" hidden="1" customHeight="1" x14ac:dyDescent="0.2">
      <c r="A25" s="12">
        <v>98187</v>
      </c>
      <c r="B25" s="13"/>
      <c r="C25" s="13">
        <v>4111</v>
      </c>
      <c r="D25" s="13" t="s">
        <v>87</v>
      </c>
      <c r="E25" s="58">
        <v>0</v>
      </c>
      <c r="F25" s="199">
        <v>0</v>
      </c>
      <c r="G25" s="120">
        <v>0</v>
      </c>
      <c r="H25" s="119" t="e">
        <f t="shared" si="3"/>
        <v>#DIV/0!</v>
      </c>
    </row>
    <row r="26" spans="1:8" ht="15" hidden="1" customHeight="1" x14ac:dyDescent="0.2">
      <c r="A26" s="12">
        <v>98348</v>
      </c>
      <c r="B26" s="13"/>
      <c r="C26" s="13">
        <v>4111</v>
      </c>
      <c r="D26" s="13" t="s">
        <v>86</v>
      </c>
      <c r="E26" s="58">
        <v>0</v>
      </c>
      <c r="F26" s="199">
        <v>0</v>
      </c>
      <c r="G26" s="120">
        <v>0</v>
      </c>
      <c r="H26" s="119" t="e">
        <f t="shared" si="3"/>
        <v>#DIV/0!</v>
      </c>
    </row>
    <row r="27" spans="1:8" hidden="1" x14ac:dyDescent="0.2">
      <c r="A27" s="12"/>
      <c r="B27" s="13"/>
      <c r="C27" s="13">
        <v>2460</v>
      </c>
      <c r="D27" s="13" t="s">
        <v>311</v>
      </c>
      <c r="E27" s="58">
        <v>0</v>
      </c>
      <c r="F27" s="199">
        <v>0</v>
      </c>
      <c r="G27" s="120">
        <v>0</v>
      </c>
      <c r="H27" s="119" t="e">
        <f t="shared" si="3"/>
        <v>#DIV/0!</v>
      </c>
    </row>
    <row r="28" spans="1:8" hidden="1" x14ac:dyDescent="0.2">
      <c r="A28" s="12">
        <v>98008</v>
      </c>
      <c r="B28" s="13"/>
      <c r="C28" s="13">
        <v>4111</v>
      </c>
      <c r="D28" s="13" t="s">
        <v>312</v>
      </c>
      <c r="E28" s="58">
        <v>0</v>
      </c>
      <c r="F28" s="199">
        <v>0</v>
      </c>
      <c r="G28" s="120">
        <v>0</v>
      </c>
      <c r="H28" s="119" t="e">
        <f t="shared" si="3"/>
        <v>#DIV/0!</v>
      </c>
    </row>
    <row r="29" spans="1:8" ht="15" hidden="1" customHeight="1" x14ac:dyDescent="0.2">
      <c r="A29" s="12">
        <v>98071</v>
      </c>
      <c r="B29" s="13"/>
      <c r="C29" s="13">
        <v>4111</v>
      </c>
      <c r="D29" s="13" t="s">
        <v>315</v>
      </c>
      <c r="E29" s="58"/>
      <c r="F29" s="199"/>
      <c r="G29" s="120">
        <v>0</v>
      </c>
      <c r="H29" s="119" t="e">
        <f t="shared" si="3"/>
        <v>#DIV/0!</v>
      </c>
    </row>
    <row r="30" spans="1:8" ht="15" hidden="1" customHeight="1" x14ac:dyDescent="0.2">
      <c r="A30" s="13">
        <v>13011</v>
      </c>
      <c r="B30" s="13"/>
      <c r="C30" s="13">
        <v>4116</v>
      </c>
      <c r="D30" s="13" t="s">
        <v>85</v>
      </c>
      <c r="E30" s="58"/>
      <c r="F30" s="199"/>
      <c r="G30" s="120">
        <v>0</v>
      </c>
      <c r="H30" s="119" t="e">
        <f t="shared" si="3"/>
        <v>#DIV/0!</v>
      </c>
    </row>
    <row r="31" spans="1:8" ht="15" hidden="1" customHeight="1" x14ac:dyDescent="0.2">
      <c r="A31" s="12">
        <v>13015</v>
      </c>
      <c r="B31" s="13"/>
      <c r="C31" s="13">
        <v>4116</v>
      </c>
      <c r="D31" s="13" t="s">
        <v>84</v>
      </c>
      <c r="E31" s="58"/>
      <c r="F31" s="199"/>
      <c r="G31" s="120">
        <v>0</v>
      </c>
      <c r="H31" s="119" t="e">
        <f t="shared" si="3"/>
        <v>#DIV/0!</v>
      </c>
    </row>
    <row r="32" spans="1:8" ht="15" hidden="1" customHeight="1" x14ac:dyDescent="0.2">
      <c r="A32" s="12">
        <v>13015</v>
      </c>
      <c r="B32" s="13"/>
      <c r="C32" s="13">
        <v>4116</v>
      </c>
      <c r="D32" s="13" t="s">
        <v>84</v>
      </c>
      <c r="E32" s="58"/>
      <c r="F32" s="199"/>
      <c r="G32" s="120">
        <v>0</v>
      </c>
      <c r="H32" s="119" t="e">
        <f t="shared" si="3"/>
        <v>#DIV/0!</v>
      </c>
    </row>
    <row r="33" spans="1:8" ht="15" hidden="1" customHeight="1" x14ac:dyDescent="0.2">
      <c r="A33" s="12">
        <v>13101</v>
      </c>
      <c r="B33" s="13"/>
      <c r="C33" s="13">
        <v>4116</v>
      </c>
      <c r="D33" s="13" t="s">
        <v>83</v>
      </c>
      <c r="E33" s="58"/>
      <c r="F33" s="199"/>
      <c r="G33" s="120">
        <v>0</v>
      </c>
      <c r="H33" s="119" t="e">
        <f t="shared" si="3"/>
        <v>#DIV/0!</v>
      </c>
    </row>
    <row r="34" spans="1:8" x14ac:dyDescent="0.2">
      <c r="A34" s="12">
        <v>13013</v>
      </c>
      <c r="B34" s="13"/>
      <c r="C34" s="13">
        <v>4116</v>
      </c>
      <c r="D34" s="13" t="s">
        <v>412</v>
      </c>
      <c r="E34" s="58">
        <v>0</v>
      </c>
      <c r="F34" s="199">
        <v>2304.4</v>
      </c>
      <c r="G34" s="120">
        <v>2304.4</v>
      </c>
      <c r="H34" s="119">
        <f t="shared" si="3"/>
        <v>100</v>
      </c>
    </row>
    <row r="35" spans="1:8" x14ac:dyDescent="0.2">
      <c r="A35" s="12">
        <v>13013</v>
      </c>
      <c r="B35" s="13"/>
      <c r="C35" s="13">
        <v>4116</v>
      </c>
      <c r="D35" s="13" t="s">
        <v>413</v>
      </c>
      <c r="E35" s="58">
        <v>1729</v>
      </c>
      <c r="F35" s="199">
        <v>1729</v>
      </c>
      <c r="G35" s="120">
        <v>1728.3</v>
      </c>
      <c r="H35" s="119">
        <f t="shared" si="3"/>
        <v>99.959514170040492</v>
      </c>
    </row>
    <row r="36" spans="1:8" ht="15" hidden="1" customHeight="1" x14ac:dyDescent="0.2">
      <c r="A36" s="13"/>
      <c r="B36" s="13"/>
      <c r="C36" s="13">
        <v>4116</v>
      </c>
      <c r="D36" s="13" t="s">
        <v>205</v>
      </c>
      <c r="E36" s="58"/>
      <c r="F36" s="199"/>
      <c r="G36" s="120">
        <v>0</v>
      </c>
      <c r="H36" s="119" t="e">
        <f t="shared" si="3"/>
        <v>#DIV/0!</v>
      </c>
    </row>
    <row r="37" spans="1:8" ht="15" hidden="1" customHeight="1" x14ac:dyDescent="0.2">
      <c r="A37" s="13"/>
      <c r="B37" s="13"/>
      <c r="C37" s="13">
        <v>4116</v>
      </c>
      <c r="D37" s="13" t="s">
        <v>205</v>
      </c>
      <c r="E37" s="58"/>
      <c r="F37" s="199"/>
      <c r="G37" s="120">
        <v>0</v>
      </c>
      <c r="H37" s="119" t="e">
        <f t="shared" si="3"/>
        <v>#DIV/0!</v>
      </c>
    </row>
    <row r="38" spans="1:8" ht="15" hidden="1" customHeight="1" x14ac:dyDescent="0.2">
      <c r="A38" s="13"/>
      <c r="B38" s="13"/>
      <c r="C38" s="13">
        <v>4116</v>
      </c>
      <c r="D38" s="13" t="s">
        <v>206</v>
      </c>
      <c r="E38" s="58"/>
      <c r="F38" s="199"/>
      <c r="G38" s="120">
        <v>0</v>
      </c>
      <c r="H38" s="119" t="e">
        <f t="shared" si="3"/>
        <v>#DIV/0!</v>
      </c>
    </row>
    <row r="39" spans="1:8" ht="15" hidden="1" customHeight="1" x14ac:dyDescent="0.2">
      <c r="A39" s="12"/>
      <c r="B39" s="13"/>
      <c r="C39" s="13">
        <v>4132</v>
      </c>
      <c r="D39" s="13" t="s">
        <v>82</v>
      </c>
      <c r="E39" s="58"/>
      <c r="F39" s="199"/>
      <c r="G39" s="120">
        <v>0</v>
      </c>
      <c r="H39" s="119" t="e">
        <f t="shared" si="3"/>
        <v>#DIV/0!</v>
      </c>
    </row>
    <row r="40" spans="1:8" ht="15" hidden="1" customHeight="1" x14ac:dyDescent="0.2">
      <c r="A40" s="12">
        <v>14004</v>
      </c>
      <c r="B40" s="13"/>
      <c r="C40" s="13">
        <v>4122</v>
      </c>
      <c r="D40" s="13" t="s">
        <v>81</v>
      </c>
      <c r="E40" s="58"/>
      <c r="F40" s="199"/>
      <c r="G40" s="120">
        <v>0</v>
      </c>
      <c r="H40" s="119" t="e">
        <f t="shared" si="3"/>
        <v>#DIV/0!</v>
      </c>
    </row>
    <row r="41" spans="1:8" ht="15" hidden="1" customHeight="1" x14ac:dyDescent="0.2">
      <c r="A41" s="38"/>
      <c r="B41" s="32"/>
      <c r="C41" s="32">
        <v>4216</v>
      </c>
      <c r="D41" s="32" t="s">
        <v>80</v>
      </c>
      <c r="E41" s="58"/>
      <c r="F41" s="199"/>
      <c r="G41" s="120">
        <v>0</v>
      </c>
      <c r="H41" s="119" t="e">
        <f t="shared" si="3"/>
        <v>#DIV/0!</v>
      </c>
    </row>
    <row r="42" spans="1:8" ht="15" hidden="1" customHeight="1" x14ac:dyDescent="0.2">
      <c r="A42" s="13"/>
      <c r="B42" s="13"/>
      <c r="C42" s="13">
        <v>4216</v>
      </c>
      <c r="D42" s="13" t="s">
        <v>79</v>
      </c>
      <c r="E42" s="58"/>
      <c r="F42" s="199"/>
      <c r="G42" s="120">
        <v>0</v>
      </c>
      <c r="H42" s="119" t="e">
        <f t="shared" si="3"/>
        <v>#DIV/0!</v>
      </c>
    </row>
    <row r="43" spans="1:8" ht="15" hidden="1" customHeight="1" x14ac:dyDescent="0.2">
      <c r="A43" s="13"/>
      <c r="B43" s="13"/>
      <c r="C43" s="13">
        <v>4152</v>
      </c>
      <c r="D43" s="32" t="s">
        <v>93</v>
      </c>
      <c r="E43" s="58"/>
      <c r="F43" s="199"/>
      <c r="G43" s="120">
        <v>0</v>
      </c>
      <c r="H43" s="119" t="e">
        <f t="shared" si="3"/>
        <v>#DIV/0!</v>
      </c>
    </row>
    <row r="44" spans="1:8" ht="15" hidden="1" customHeight="1" x14ac:dyDescent="0.2">
      <c r="A44" s="12">
        <v>617</v>
      </c>
      <c r="B44" s="13"/>
      <c r="C44" s="13">
        <v>4222</v>
      </c>
      <c r="D44" s="13" t="s">
        <v>78</v>
      </c>
      <c r="E44" s="58"/>
      <c r="F44" s="199"/>
      <c r="G44" s="120">
        <v>0</v>
      </c>
      <c r="H44" s="119" t="e">
        <f t="shared" si="3"/>
        <v>#DIV/0!</v>
      </c>
    </row>
    <row r="45" spans="1:8" ht="15" hidden="1" customHeight="1" x14ac:dyDescent="0.2">
      <c r="A45" s="12"/>
      <c r="B45" s="13">
        <v>3341</v>
      </c>
      <c r="C45" s="13">
        <v>2111</v>
      </c>
      <c r="D45" s="13" t="s">
        <v>77</v>
      </c>
      <c r="E45" s="58"/>
      <c r="F45" s="199"/>
      <c r="G45" s="120">
        <v>0</v>
      </c>
      <c r="H45" s="119" t="e">
        <f t="shared" si="3"/>
        <v>#DIV/0!</v>
      </c>
    </row>
    <row r="46" spans="1:8" ht="15.75" hidden="1" x14ac:dyDescent="0.25">
      <c r="A46" s="47"/>
      <c r="B46" s="30"/>
      <c r="C46" s="49">
        <v>4122</v>
      </c>
      <c r="D46" s="35" t="s">
        <v>353</v>
      </c>
      <c r="E46" s="58">
        <v>0</v>
      </c>
      <c r="F46" s="199">
        <v>0</v>
      </c>
      <c r="G46" s="120">
        <v>0</v>
      </c>
      <c r="H46" s="119" t="e">
        <f t="shared" si="3"/>
        <v>#DIV/0!</v>
      </c>
    </row>
    <row r="47" spans="1:8" ht="15.75" hidden="1" x14ac:dyDescent="0.25">
      <c r="A47" s="47"/>
      <c r="B47" s="30"/>
      <c r="C47" s="49">
        <v>4122</v>
      </c>
      <c r="D47" s="35" t="s">
        <v>352</v>
      </c>
      <c r="E47" s="58">
        <v>0</v>
      </c>
      <c r="F47" s="199">
        <v>0</v>
      </c>
      <c r="G47" s="120">
        <v>0</v>
      </c>
      <c r="H47" s="119" t="e">
        <f t="shared" si="3"/>
        <v>#DIV/0!</v>
      </c>
    </row>
    <row r="48" spans="1:8" ht="15.75" hidden="1" x14ac:dyDescent="0.25">
      <c r="A48" s="47"/>
      <c r="B48" s="30"/>
      <c r="C48" s="49">
        <v>4122</v>
      </c>
      <c r="D48" s="35" t="s">
        <v>354</v>
      </c>
      <c r="E48" s="58">
        <v>0</v>
      </c>
      <c r="F48" s="199">
        <v>0</v>
      </c>
      <c r="G48" s="120">
        <v>0</v>
      </c>
      <c r="H48" s="119" t="e">
        <f t="shared" si="3"/>
        <v>#DIV/0!</v>
      </c>
    </row>
    <row r="49" spans="1:8" hidden="1" x14ac:dyDescent="0.2">
      <c r="A49" s="46"/>
      <c r="B49" s="45">
        <v>3699</v>
      </c>
      <c r="C49" s="43">
        <v>2111</v>
      </c>
      <c r="D49" s="42" t="s">
        <v>357</v>
      </c>
      <c r="E49" s="58">
        <v>0</v>
      </c>
      <c r="F49" s="199">
        <v>0</v>
      </c>
      <c r="G49" s="120">
        <v>0</v>
      </c>
      <c r="H49" s="119" t="e">
        <f t="shared" si="3"/>
        <v>#DIV/0!</v>
      </c>
    </row>
    <row r="50" spans="1:8" x14ac:dyDescent="0.2">
      <c r="A50" s="12"/>
      <c r="B50" s="13">
        <v>3349</v>
      </c>
      <c r="C50" s="13">
        <v>2111</v>
      </c>
      <c r="D50" s="13" t="s">
        <v>207</v>
      </c>
      <c r="E50" s="58">
        <v>1000</v>
      </c>
      <c r="F50" s="199">
        <v>1000</v>
      </c>
      <c r="G50" s="120">
        <v>277.60000000000002</v>
      </c>
      <c r="H50" s="119">
        <f t="shared" si="3"/>
        <v>27.76</v>
      </c>
    </row>
    <row r="51" spans="1:8" ht="15" customHeight="1" x14ac:dyDescent="0.2">
      <c r="A51" s="12"/>
      <c r="B51" s="13">
        <v>5512</v>
      </c>
      <c r="C51" s="13">
        <v>2111</v>
      </c>
      <c r="D51" s="13" t="s">
        <v>76</v>
      </c>
      <c r="E51" s="58">
        <v>0</v>
      </c>
      <c r="F51" s="199">
        <v>0</v>
      </c>
      <c r="G51" s="120">
        <v>5</v>
      </c>
      <c r="H51" s="119" t="e">
        <f t="shared" si="3"/>
        <v>#DIV/0!</v>
      </c>
    </row>
    <row r="52" spans="1:8" ht="15" hidden="1" customHeight="1" x14ac:dyDescent="0.2">
      <c r="A52" s="12"/>
      <c r="B52" s="13">
        <v>5512</v>
      </c>
      <c r="C52" s="13">
        <v>2322</v>
      </c>
      <c r="D52" s="13" t="s">
        <v>75</v>
      </c>
      <c r="E52" s="58"/>
      <c r="F52" s="199"/>
      <c r="G52" s="120">
        <v>0</v>
      </c>
      <c r="H52" s="119" t="e">
        <f t="shared" si="3"/>
        <v>#DIV/0!</v>
      </c>
    </row>
    <row r="53" spans="1:8" ht="15" hidden="1" customHeight="1" x14ac:dyDescent="0.2">
      <c r="A53" s="12"/>
      <c r="B53" s="13">
        <v>5512</v>
      </c>
      <c r="C53" s="13">
        <v>2324</v>
      </c>
      <c r="D53" s="13" t="s">
        <v>208</v>
      </c>
      <c r="E53" s="58"/>
      <c r="F53" s="199"/>
      <c r="G53" s="120">
        <v>0</v>
      </c>
      <c r="H53" s="119" t="e">
        <f t="shared" si="3"/>
        <v>#DIV/0!</v>
      </c>
    </row>
    <row r="54" spans="1:8" ht="15" hidden="1" customHeight="1" x14ac:dyDescent="0.2">
      <c r="A54" s="12"/>
      <c r="B54" s="13">
        <v>5512</v>
      </c>
      <c r="C54" s="13">
        <v>3113</v>
      </c>
      <c r="D54" s="13" t="s">
        <v>209</v>
      </c>
      <c r="E54" s="58"/>
      <c r="F54" s="199"/>
      <c r="G54" s="120">
        <v>0</v>
      </c>
      <c r="H54" s="119" t="e">
        <f t="shared" si="3"/>
        <v>#DIV/0!</v>
      </c>
    </row>
    <row r="55" spans="1:8" ht="15" hidden="1" customHeight="1" x14ac:dyDescent="0.2">
      <c r="A55" s="12"/>
      <c r="B55" s="13">
        <v>5512</v>
      </c>
      <c r="C55" s="13">
        <v>3122</v>
      </c>
      <c r="D55" s="13" t="s">
        <v>74</v>
      </c>
      <c r="E55" s="58"/>
      <c r="F55" s="199"/>
      <c r="G55" s="120">
        <v>0</v>
      </c>
      <c r="H55" s="119" t="e">
        <f t="shared" si="3"/>
        <v>#DIV/0!</v>
      </c>
    </row>
    <row r="56" spans="1:8" hidden="1" x14ac:dyDescent="0.2">
      <c r="A56" s="44"/>
      <c r="B56" s="43">
        <v>3599</v>
      </c>
      <c r="C56" s="13">
        <v>2321</v>
      </c>
      <c r="D56" s="13" t="s">
        <v>361</v>
      </c>
      <c r="E56" s="58">
        <v>0</v>
      </c>
      <c r="F56" s="199">
        <v>0</v>
      </c>
      <c r="G56" s="120">
        <v>0</v>
      </c>
      <c r="H56" s="119" t="e">
        <f t="shared" si="3"/>
        <v>#DIV/0!</v>
      </c>
    </row>
    <row r="57" spans="1:8" x14ac:dyDescent="0.2">
      <c r="A57" s="12"/>
      <c r="B57" s="13">
        <v>6171</v>
      </c>
      <c r="C57" s="13">
        <v>2111</v>
      </c>
      <c r="D57" s="13" t="s">
        <v>226</v>
      </c>
      <c r="E57" s="58">
        <v>152</v>
      </c>
      <c r="F57" s="199">
        <v>152</v>
      </c>
      <c r="G57" s="120">
        <v>49.1</v>
      </c>
      <c r="H57" s="119">
        <f t="shared" si="3"/>
        <v>32.30263157894737</v>
      </c>
    </row>
    <row r="58" spans="1:8" x14ac:dyDescent="0.2">
      <c r="A58" s="12"/>
      <c r="B58" s="13">
        <v>6171</v>
      </c>
      <c r="C58" s="13">
        <v>2132</v>
      </c>
      <c r="D58" s="13" t="s">
        <v>224</v>
      </c>
      <c r="E58" s="58">
        <v>87</v>
      </c>
      <c r="F58" s="199">
        <v>87</v>
      </c>
      <c r="G58" s="120">
        <v>0</v>
      </c>
      <c r="H58" s="119">
        <f t="shared" si="3"/>
        <v>0</v>
      </c>
    </row>
    <row r="59" spans="1:8" ht="15" hidden="1" customHeight="1" x14ac:dyDescent="0.2">
      <c r="A59" s="12"/>
      <c r="B59" s="13">
        <v>6171</v>
      </c>
      <c r="C59" s="13">
        <v>2212</v>
      </c>
      <c r="D59" s="13" t="s">
        <v>210</v>
      </c>
      <c r="E59" s="58"/>
      <c r="F59" s="199"/>
      <c r="G59" s="120">
        <v>0</v>
      </c>
      <c r="H59" s="119" t="e">
        <f t="shared" si="3"/>
        <v>#DIV/0!</v>
      </c>
    </row>
    <row r="60" spans="1:8" ht="15" hidden="1" customHeight="1" x14ac:dyDescent="0.2">
      <c r="A60" s="12"/>
      <c r="B60" s="13">
        <v>6171</v>
      </c>
      <c r="C60" s="13">
        <v>2133</v>
      </c>
      <c r="D60" s="13" t="s">
        <v>73</v>
      </c>
      <c r="E60" s="58"/>
      <c r="F60" s="199"/>
      <c r="G60" s="120">
        <v>0</v>
      </c>
      <c r="H60" s="119" t="e">
        <f t="shared" si="3"/>
        <v>#DIV/0!</v>
      </c>
    </row>
    <row r="61" spans="1:8" ht="15" hidden="1" customHeight="1" x14ac:dyDescent="0.2">
      <c r="A61" s="12"/>
      <c r="B61" s="13">
        <v>6171</v>
      </c>
      <c r="C61" s="13">
        <v>2310</v>
      </c>
      <c r="D61" s="13" t="s">
        <v>72</v>
      </c>
      <c r="E61" s="58"/>
      <c r="F61" s="199"/>
      <c r="G61" s="120">
        <v>0</v>
      </c>
      <c r="H61" s="119" t="e">
        <f t="shared" si="3"/>
        <v>#DIV/0!</v>
      </c>
    </row>
    <row r="62" spans="1:8" ht="15" hidden="1" customHeight="1" x14ac:dyDescent="0.2">
      <c r="A62" s="12"/>
      <c r="B62" s="13">
        <v>6171</v>
      </c>
      <c r="C62" s="13">
        <v>2322</v>
      </c>
      <c r="D62" s="13" t="s">
        <v>211</v>
      </c>
      <c r="E62" s="58"/>
      <c r="F62" s="199"/>
      <c r="G62" s="120">
        <v>0</v>
      </c>
      <c r="H62" s="119" t="e">
        <f t="shared" si="3"/>
        <v>#DIV/0!</v>
      </c>
    </row>
    <row r="63" spans="1:8" x14ac:dyDescent="0.2">
      <c r="A63" s="12"/>
      <c r="B63" s="13">
        <v>6171</v>
      </c>
      <c r="C63" s="13">
        <v>2324</v>
      </c>
      <c r="D63" s="13" t="s">
        <v>225</v>
      </c>
      <c r="E63" s="58">
        <v>0</v>
      </c>
      <c r="F63" s="199">
        <v>0</v>
      </c>
      <c r="G63" s="120">
        <v>110.9</v>
      </c>
      <c r="H63" s="119" t="e">
        <f t="shared" si="3"/>
        <v>#DIV/0!</v>
      </c>
    </row>
    <row r="64" spans="1:8" ht="15" hidden="1" customHeight="1" x14ac:dyDescent="0.2">
      <c r="A64" s="12"/>
      <c r="B64" s="13">
        <v>6171</v>
      </c>
      <c r="C64" s="13">
        <v>2329</v>
      </c>
      <c r="D64" s="13" t="s">
        <v>71</v>
      </c>
      <c r="E64" s="58"/>
      <c r="F64" s="199"/>
      <c r="G64" s="120">
        <v>0</v>
      </c>
      <c r="H64" s="119" t="e">
        <f t="shared" si="3"/>
        <v>#DIV/0!</v>
      </c>
    </row>
    <row r="65" spans="1:8" ht="15" hidden="1" customHeight="1" x14ac:dyDescent="0.2">
      <c r="A65" s="12"/>
      <c r="B65" s="13">
        <v>6409</v>
      </c>
      <c r="C65" s="13">
        <v>2328</v>
      </c>
      <c r="D65" s="13" t="s">
        <v>70</v>
      </c>
      <c r="E65" s="58"/>
      <c r="F65" s="199"/>
      <c r="G65" s="120">
        <v>0</v>
      </c>
      <c r="H65" s="119" t="e">
        <f t="shared" si="3"/>
        <v>#DIV/0!</v>
      </c>
    </row>
    <row r="66" spans="1:8" hidden="1" x14ac:dyDescent="0.2">
      <c r="A66" s="12"/>
      <c r="B66" s="13">
        <v>6171</v>
      </c>
      <c r="C66" s="13">
        <v>2329</v>
      </c>
      <c r="D66" s="13" t="s">
        <v>323</v>
      </c>
      <c r="E66" s="58">
        <v>0</v>
      </c>
      <c r="F66" s="199">
        <v>0</v>
      </c>
      <c r="G66" s="120">
        <v>0</v>
      </c>
      <c r="H66" s="119" t="e">
        <f t="shared" si="3"/>
        <v>#DIV/0!</v>
      </c>
    </row>
    <row r="67" spans="1:8" x14ac:dyDescent="0.2">
      <c r="A67" s="12"/>
      <c r="B67" s="13">
        <v>6171</v>
      </c>
      <c r="C67" s="13">
        <v>3113</v>
      </c>
      <c r="D67" s="13" t="s">
        <v>342</v>
      </c>
      <c r="E67" s="58">
        <v>0</v>
      </c>
      <c r="F67" s="199">
        <v>0</v>
      </c>
      <c r="G67" s="120">
        <v>34.5</v>
      </c>
      <c r="H67" s="119" t="e">
        <f t="shared" si="3"/>
        <v>#DIV/0!</v>
      </c>
    </row>
    <row r="68" spans="1:8" hidden="1" x14ac:dyDescent="0.2">
      <c r="A68" s="12"/>
      <c r="B68" s="13">
        <v>6330</v>
      </c>
      <c r="C68" s="13">
        <v>4132</v>
      </c>
      <c r="D68" s="13" t="s">
        <v>32</v>
      </c>
      <c r="E68" s="58">
        <v>0</v>
      </c>
      <c r="F68" s="199">
        <v>0</v>
      </c>
      <c r="G68" s="120">
        <v>0</v>
      </c>
      <c r="H68" s="119" t="e">
        <f t="shared" si="3"/>
        <v>#DIV/0!</v>
      </c>
    </row>
    <row r="69" spans="1:8" ht="17.25" customHeight="1" x14ac:dyDescent="0.2">
      <c r="A69" s="12"/>
      <c r="B69" s="13">
        <v>6409</v>
      </c>
      <c r="C69" s="13">
        <v>2328</v>
      </c>
      <c r="D69" s="13" t="s">
        <v>317</v>
      </c>
      <c r="E69" s="58">
        <v>0</v>
      </c>
      <c r="F69" s="199">
        <v>0</v>
      </c>
      <c r="G69" s="267">
        <v>0</v>
      </c>
      <c r="H69" s="119" t="e">
        <f t="shared" si="3"/>
        <v>#DIV/0!</v>
      </c>
    </row>
    <row r="70" spans="1:8" ht="15.75" thickBot="1" x14ac:dyDescent="0.25">
      <c r="A70" s="10"/>
      <c r="B70" s="11"/>
      <c r="C70" s="11"/>
      <c r="D70" s="11"/>
      <c r="E70" s="240"/>
      <c r="F70" s="210"/>
      <c r="G70" s="225"/>
      <c r="H70" s="128"/>
    </row>
    <row r="71" spans="1:8" s="6" customFormat="1" ht="21.75" customHeight="1" thickTop="1" thickBot="1" x14ac:dyDescent="0.3">
      <c r="A71" s="259"/>
      <c r="B71" s="41"/>
      <c r="C71" s="41"/>
      <c r="D71" s="40" t="s">
        <v>69</v>
      </c>
      <c r="E71" s="226">
        <f t="shared" ref="E71:F71" si="4">SUM(E20:E70)</f>
        <v>2968</v>
      </c>
      <c r="F71" s="226">
        <f t="shared" si="4"/>
        <v>5272.4</v>
      </c>
      <c r="G71" s="226">
        <f t="shared" ref="G71" si="5">SUM(G20:G70)</f>
        <v>4516.4000000000005</v>
      </c>
      <c r="H71" s="119">
        <f>(G71/F71)*100</f>
        <v>85.661178969729164</v>
      </c>
    </row>
    <row r="72" spans="1:8" ht="18.75" customHeight="1" thickBot="1" x14ac:dyDescent="0.3">
      <c r="A72" s="7"/>
      <c r="B72" s="7"/>
      <c r="C72" s="7"/>
      <c r="D72" s="8"/>
      <c r="E72" s="103"/>
      <c r="F72" s="103"/>
    </row>
    <row r="73" spans="1:8" ht="12.75" hidden="1" customHeight="1" x14ac:dyDescent="0.25">
      <c r="A73" s="7"/>
      <c r="B73" s="7"/>
      <c r="C73" s="7"/>
      <c r="D73" s="8"/>
      <c r="E73" s="103"/>
      <c r="F73" s="103"/>
    </row>
    <row r="74" spans="1:8" ht="13.5" hidden="1" customHeight="1" thickBot="1" x14ac:dyDescent="0.3">
      <c r="A74" s="7"/>
      <c r="B74" s="7"/>
      <c r="C74" s="7"/>
      <c r="D74" s="8"/>
      <c r="E74" s="103"/>
      <c r="F74" s="103"/>
    </row>
    <row r="75" spans="1:8" ht="15.75" x14ac:dyDescent="0.25">
      <c r="A75" s="24" t="s">
        <v>14</v>
      </c>
      <c r="B75" s="24" t="s">
        <v>440</v>
      </c>
      <c r="C75" s="24" t="s">
        <v>439</v>
      </c>
      <c r="D75" s="23" t="s">
        <v>12</v>
      </c>
      <c r="E75" s="22" t="s">
        <v>11</v>
      </c>
      <c r="F75" s="22" t="s">
        <v>11</v>
      </c>
      <c r="G75" s="22" t="s">
        <v>0</v>
      </c>
      <c r="H75" s="121" t="s">
        <v>384</v>
      </c>
    </row>
    <row r="76" spans="1:8" ht="15.75" customHeight="1" thickBot="1" x14ac:dyDescent="0.3">
      <c r="A76" s="21"/>
      <c r="B76" s="21"/>
      <c r="C76" s="21"/>
      <c r="D76" s="20"/>
      <c r="E76" s="207" t="s">
        <v>10</v>
      </c>
      <c r="F76" s="209" t="s">
        <v>9</v>
      </c>
      <c r="G76" s="207" t="s">
        <v>386</v>
      </c>
      <c r="H76" s="132" t="s">
        <v>385</v>
      </c>
    </row>
    <row r="77" spans="1:8" ht="16.5" customHeight="1" thickTop="1" x14ac:dyDescent="0.25">
      <c r="A77" s="30">
        <v>50</v>
      </c>
      <c r="B77" s="30"/>
      <c r="C77" s="30"/>
      <c r="D77" s="29" t="s">
        <v>382</v>
      </c>
      <c r="E77" s="57"/>
      <c r="F77" s="212"/>
      <c r="G77" s="227"/>
      <c r="H77" s="136"/>
    </row>
    <row r="78" spans="1:8" ht="16.5" customHeight="1" x14ac:dyDescent="0.25">
      <c r="A78" s="39"/>
      <c r="B78" s="30"/>
      <c r="C78" s="30"/>
      <c r="D78" s="29"/>
      <c r="E78" s="57"/>
      <c r="F78" s="213"/>
      <c r="G78" s="224"/>
      <c r="H78" s="124"/>
    </row>
    <row r="79" spans="1:8" x14ac:dyDescent="0.2">
      <c r="A79" s="12"/>
      <c r="B79" s="13"/>
      <c r="C79" s="13">
        <v>1353</v>
      </c>
      <c r="D79" s="13" t="s">
        <v>58</v>
      </c>
      <c r="E79" s="58">
        <v>600</v>
      </c>
      <c r="F79" s="199">
        <v>600</v>
      </c>
      <c r="G79" s="120">
        <v>214.5</v>
      </c>
      <c r="H79" s="119">
        <f t="shared" ref="H79:H102" si="6">(G79/F79)*100</f>
        <v>35.75</v>
      </c>
    </row>
    <row r="80" spans="1:8" x14ac:dyDescent="0.2">
      <c r="A80" s="13"/>
      <c r="B80" s="13"/>
      <c r="C80" s="13">
        <v>1359</v>
      </c>
      <c r="D80" s="13" t="s">
        <v>57</v>
      </c>
      <c r="E80" s="58">
        <v>0</v>
      </c>
      <c r="F80" s="199">
        <v>0</v>
      </c>
      <c r="G80" s="120">
        <v>25</v>
      </c>
      <c r="H80" s="119" t="e">
        <f t="shared" si="6"/>
        <v>#DIV/0!</v>
      </c>
    </row>
    <row r="81" spans="1:8" x14ac:dyDescent="0.2">
      <c r="A81" s="13"/>
      <c r="B81" s="13"/>
      <c r="C81" s="13">
        <v>1361</v>
      </c>
      <c r="D81" s="13" t="s">
        <v>29</v>
      </c>
      <c r="E81" s="58">
        <v>8200</v>
      </c>
      <c r="F81" s="199">
        <v>8200</v>
      </c>
      <c r="G81" s="120">
        <v>2955.1</v>
      </c>
      <c r="H81" s="119">
        <f t="shared" si="6"/>
        <v>36.037804878048782</v>
      </c>
    </row>
    <row r="82" spans="1:8" x14ac:dyDescent="0.2">
      <c r="A82" s="13"/>
      <c r="B82" s="13"/>
      <c r="C82" s="13">
        <v>4116</v>
      </c>
      <c r="D82" s="13" t="s">
        <v>432</v>
      </c>
      <c r="E82" s="58">
        <v>0</v>
      </c>
      <c r="F82" s="199">
        <v>0</v>
      </c>
      <c r="G82" s="120">
        <v>3190.3</v>
      </c>
      <c r="H82" s="119" t="e">
        <f t="shared" si="6"/>
        <v>#DIV/0!</v>
      </c>
    </row>
    <row r="83" spans="1:8" x14ac:dyDescent="0.2">
      <c r="A83" s="13"/>
      <c r="B83" s="13"/>
      <c r="C83" s="13">
        <v>4121</v>
      </c>
      <c r="D83" s="13" t="s">
        <v>56</v>
      </c>
      <c r="E83" s="58">
        <v>384</v>
      </c>
      <c r="F83" s="199">
        <v>384</v>
      </c>
      <c r="G83" s="120">
        <v>110</v>
      </c>
      <c r="H83" s="119">
        <f t="shared" si="6"/>
        <v>28.645833333333332</v>
      </c>
    </row>
    <row r="84" spans="1:8" x14ac:dyDescent="0.2">
      <c r="A84" s="12"/>
      <c r="B84" s="13">
        <v>2169</v>
      </c>
      <c r="C84" s="13">
        <v>2212</v>
      </c>
      <c r="D84" s="13" t="s">
        <v>325</v>
      </c>
      <c r="E84" s="58">
        <v>150</v>
      </c>
      <c r="F84" s="199">
        <v>150</v>
      </c>
      <c r="G84" s="120">
        <v>69.8</v>
      </c>
      <c r="H84" s="119">
        <f t="shared" si="6"/>
        <v>46.533333333333331</v>
      </c>
    </row>
    <row r="85" spans="1:8" hidden="1" x14ac:dyDescent="0.2">
      <c r="A85" s="12">
        <v>13013</v>
      </c>
      <c r="B85" s="13">
        <v>2219</v>
      </c>
      <c r="C85" s="13">
        <v>2212</v>
      </c>
      <c r="D85" s="13" t="s">
        <v>340</v>
      </c>
      <c r="E85" s="58">
        <v>0</v>
      </c>
      <c r="F85" s="199">
        <v>0</v>
      </c>
      <c r="G85" s="120">
        <v>0</v>
      </c>
      <c r="H85" s="119" t="e">
        <f t="shared" si="6"/>
        <v>#DIV/0!</v>
      </c>
    </row>
    <row r="86" spans="1:8" x14ac:dyDescent="0.2">
      <c r="A86" s="12"/>
      <c r="B86" s="13">
        <v>2169</v>
      </c>
      <c r="C86" s="13">
        <v>2324</v>
      </c>
      <c r="D86" s="13" t="s">
        <v>326</v>
      </c>
      <c r="E86" s="58">
        <v>0</v>
      </c>
      <c r="F86" s="199">
        <v>0</v>
      </c>
      <c r="G86" s="120">
        <v>1</v>
      </c>
      <c r="H86" s="119" t="e">
        <f t="shared" si="6"/>
        <v>#DIV/0!</v>
      </c>
    </row>
    <row r="87" spans="1:8" x14ac:dyDescent="0.2">
      <c r="A87" s="13"/>
      <c r="B87" s="13">
        <v>2219</v>
      </c>
      <c r="C87" s="13">
        <v>2324</v>
      </c>
      <c r="D87" s="13" t="s">
        <v>219</v>
      </c>
      <c r="E87" s="58">
        <v>0</v>
      </c>
      <c r="F87" s="199">
        <v>0</v>
      </c>
      <c r="G87" s="120">
        <v>0</v>
      </c>
      <c r="H87" s="119" t="e">
        <f t="shared" si="6"/>
        <v>#DIV/0!</v>
      </c>
    </row>
    <row r="88" spans="1:8" hidden="1" x14ac:dyDescent="0.2">
      <c r="A88" s="13"/>
      <c r="B88" s="13">
        <v>2229</v>
      </c>
      <c r="C88" s="13">
        <v>2212</v>
      </c>
      <c r="D88" s="13" t="s">
        <v>327</v>
      </c>
      <c r="E88" s="58">
        <v>0</v>
      </c>
      <c r="F88" s="199">
        <v>0</v>
      </c>
      <c r="G88" s="120">
        <v>0</v>
      </c>
      <c r="H88" s="119" t="e">
        <f t="shared" si="6"/>
        <v>#DIV/0!</v>
      </c>
    </row>
    <row r="89" spans="1:8" hidden="1" x14ac:dyDescent="0.2">
      <c r="A89" s="12"/>
      <c r="B89" s="13">
        <v>2229</v>
      </c>
      <c r="C89" s="13">
        <v>2324</v>
      </c>
      <c r="D89" s="13" t="s">
        <v>92</v>
      </c>
      <c r="E89" s="58">
        <v>0</v>
      </c>
      <c r="F89" s="199">
        <v>0</v>
      </c>
      <c r="G89" s="120">
        <v>0</v>
      </c>
      <c r="H89" s="119" t="e">
        <f t="shared" si="6"/>
        <v>#DIV/0!</v>
      </c>
    </row>
    <row r="90" spans="1:8" x14ac:dyDescent="0.2">
      <c r="A90" s="13"/>
      <c r="B90" s="13">
        <v>2299</v>
      </c>
      <c r="C90" s="13">
        <v>2212</v>
      </c>
      <c r="D90" s="13" t="s">
        <v>220</v>
      </c>
      <c r="E90" s="58">
        <v>22000</v>
      </c>
      <c r="F90" s="199">
        <v>22000</v>
      </c>
      <c r="G90" s="120">
        <v>6860.2</v>
      </c>
      <c r="H90" s="119">
        <f t="shared" si="6"/>
        <v>31.182727272727274</v>
      </c>
    </row>
    <row r="91" spans="1:8" x14ac:dyDescent="0.2">
      <c r="A91" s="12"/>
      <c r="B91" s="13">
        <v>3599</v>
      </c>
      <c r="C91" s="13">
        <v>2324</v>
      </c>
      <c r="D91" s="13" t="s">
        <v>213</v>
      </c>
      <c r="E91" s="58">
        <v>5</v>
      </c>
      <c r="F91" s="199">
        <v>5</v>
      </c>
      <c r="G91" s="120">
        <v>0.8</v>
      </c>
      <c r="H91" s="119">
        <f t="shared" si="6"/>
        <v>16</v>
      </c>
    </row>
    <row r="92" spans="1:8" x14ac:dyDescent="0.2">
      <c r="A92" s="13"/>
      <c r="B92" s="13">
        <v>4171</v>
      </c>
      <c r="C92" s="13">
        <v>2229</v>
      </c>
      <c r="D92" s="13" t="s">
        <v>65</v>
      </c>
      <c r="E92" s="58">
        <v>25</v>
      </c>
      <c r="F92" s="199">
        <v>25</v>
      </c>
      <c r="G92" s="120">
        <v>0.9</v>
      </c>
      <c r="H92" s="119">
        <f t="shared" si="6"/>
        <v>3.6000000000000005</v>
      </c>
    </row>
    <row r="93" spans="1:8" x14ac:dyDescent="0.2">
      <c r="A93" s="13"/>
      <c r="B93" s="13">
        <v>4379</v>
      </c>
      <c r="C93" s="13">
        <v>2212</v>
      </c>
      <c r="D93" s="33" t="s">
        <v>64</v>
      </c>
      <c r="E93" s="58">
        <v>2</v>
      </c>
      <c r="F93" s="199">
        <v>2</v>
      </c>
      <c r="G93" s="120">
        <v>0.2</v>
      </c>
      <c r="H93" s="119">
        <f t="shared" si="6"/>
        <v>10</v>
      </c>
    </row>
    <row r="94" spans="1:8" x14ac:dyDescent="0.2">
      <c r="A94" s="13"/>
      <c r="B94" s="13">
        <v>5512</v>
      </c>
      <c r="C94" s="13">
        <v>2324</v>
      </c>
      <c r="D94" s="13" t="s">
        <v>424</v>
      </c>
      <c r="E94" s="58">
        <v>0</v>
      </c>
      <c r="F94" s="199">
        <v>0</v>
      </c>
      <c r="G94" s="120">
        <v>1</v>
      </c>
      <c r="H94" s="119" t="e">
        <f t="shared" si="6"/>
        <v>#DIV/0!</v>
      </c>
    </row>
    <row r="95" spans="1:8" x14ac:dyDescent="0.2">
      <c r="A95" s="13"/>
      <c r="B95" s="13">
        <v>6171</v>
      </c>
      <c r="C95" s="13">
        <v>2212</v>
      </c>
      <c r="D95" s="13" t="s">
        <v>433</v>
      </c>
      <c r="E95" s="58">
        <v>0</v>
      </c>
      <c r="F95" s="199">
        <v>0</v>
      </c>
      <c r="G95" s="120">
        <v>1.5</v>
      </c>
      <c r="H95" s="119" t="e">
        <f t="shared" si="6"/>
        <v>#DIV/0!</v>
      </c>
    </row>
    <row r="96" spans="1:8" x14ac:dyDescent="0.2">
      <c r="A96" s="13"/>
      <c r="B96" s="13">
        <v>6171</v>
      </c>
      <c r="C96" s="13">
        <v>2324</v>
      </c>
      <c r="D96" s="13" t="s">
        <v>223</v>
      </c>
      <c r="E96" s="58">
        <v>322</v>
      </c>
      <c r="F96" s="199">
        <v>322</v>
      </c>
      <c r="G96" s="120">
        <v>92.7</v>
      </c>
      <c r="H96" s="119">
        <f t="shared" si="6"/>
        <v>28.788819875776401</v>
      </c>
    </row>
    <row r="97" spans="1:8" hidden="1" x14ac:dyDescent="0.2">
      <c r="A97" s="13"/>
      <c r="B97" s="13">
        <v>6171</v>
      </c>
      <c r="C97" s="13">
        <v>2329</v>
      </c>
      <c r="D97" s="13" t="s">
        <v>221</v>
      </c>
      <c r="E97" s="58"/>
      <c r="F97" s="199"/>
      <c r="G97" s="120">
        <v>0</v>
      </c>
      <c r="H97" s="119" t="e">
        <f t="shared" si="6"/>
        <v>#DIV/0!</v>
      </c>
    </row>
    <row r="98" spans="1:8" ht="18" hidden="1" customHeight="1" x14ac:dyDescent="0.2">
      <c r="A98" s="13"/>
      <c r="B98" s="13"/>
      <c r="C98" s="13">
        <v>4116</v>
      </c>
      <c r="D98" s="13" t="s">
        <v>343</v>
      </c>
      <c r="E98" s="58">
        <v>0</v>
      </c>
      <c r="F98" s="199">
        <v>0</v>
      </c>
      <c r="G98" s="120">
        <v>0</v>
      </c>
      <c r="H98" s="119" t="e">
        <f t="shared" si="6"/>
        <v>#DIV/0!</v>
      </c>
    </row>
    <row r="99" spans="1:8" ht="25.5" hidden="1" customHeight="1" x14ac:dyDescent="0.2">
      <c r="A99" s="13"/>
      <c r="B99" s="13"/>
      <c r="C99" s="13">
        <v>4116</v>
      </c>
      <c r="D99" s="13" t="s">
        <v>374</v>
      </c>
      <c r="E99" s="58">
        <v>0</v>
      </c>
      <c r="F99" s="199">
        <v>0</v>
      </c>
      <c r="G99" s="120">
        <v>0</v>
      </c>
      <c r="H99" s="119" t="e">
        <f t="shared" si="6"/>
        <v>#DIV/0!</v>
      </c>
    </row>
    <row r="100" spans="1:8" hidden="1" x14ac:dyDescent="0.2">
      <c r="A100" s="33"/>
      <c r="B100" s="13"/>
      <c r="C100" s="13">
        <v>4116</v>
      </c>
      <c r="D100" s="13" t="s">
        <v>375</v>
      </c>
      <c r="E100" s="58">
        <v>0</v>
      </c>
      <c r="F100" s="199">
        <v>0</v>
      </c>
      <c r="G100" s="120">
        <v>0</v>
      </c>
      <c r="H100" s="119" t="e">
        <f t="shared" si="6"/>
        <v>#DIV/0!</v>
      </c>
    </row>
    <row r="101" spans="1:8" x14ac:dyDescent="0.2">
      <c r="A101" s="13"/>
      <c r="B101" s="13">
        <v>6330</v>
      </c>
      <c r="C101" s="13">
        <v>4132</v>
      </c>
      <c r="D101" s="13" t="s">
        <v>32</v>
      </c>
      <c r="E101" s="58">
        <v>0</v>
      </c>
      <c r="F101" s="199">
        <v>0</v>
      </c>
      <c r="G101" s="120">
        <v>93.8</v>
      </c>
      <c r="H101" s="119" t="e">
        <f t="shared" si="6"/>
        <v>#DIV/0!</v>
      </c>
    </row>
    <row r="102" spans="1:8" ht="15.75" thickBot="1" x14ac:dyDescent="0.25">
      <c r="A102" s="13"/>
      <c r="B102" s="13">
        <v>6409</v>
      </c>
      <c r="C102" s="13">
        <v>2329</v>
      </c>
      <c r="D102" s="13" t="s">
        <v>19</v>
      </c>
      <c r="E102" s="58">
        <v>0</v>
      </c>
      <c r="F102" s="199">
        <v>0</v>
      </c>
      <c r="G102" s="120">
        <v>25</v>
      </c>
      <c r="H102" s="119" t="e">
        <f t="shared" si="6"/>
        <v>#DIV/0!</v>
      </c>
    </row>
    <row r="103" spans="1:8" s="6" customFormat="1" ht="21.75" customHeight="1" thickTop="1" thickBot="1" x14ac:dyDescent="0.3">
      <c r="A103" s="9"/>
      <c r="B103" s="41"/>
      <c r="C103" s="41"/>
      <c r="D103" s="40" t="s">
        <v>62</v>
      </c>
      <c r="E103" s="95">
        <f t="shared" ref="E103:G103" si="7">SUM(E79:E102)</f>
        <v>31688</v>
      </c>
      <c r="F103" s="202">
        <f t="shared" si="7"/>
        <v>31688</v>
      </c>
      <c r="G103" s="226">
        <f t="shared" si="7"/>
        <v>13641.8</v>
      </c>
      <c r="H103" s="119">
        <f>(G103/F103)*100</f>
        <v>43.050366069174451</v>
      </c>
    </row>
    <row r="104" spans="1:8" s="135" customFormat="1" ht="21.75" customHeight="1" thickBot="1" x14ac:dyDescent="0.3">
      <c r="D104" s="133"/>
      <c r="E104" s="103"/>
      <c r="F104" s="103"/>
      <c r="G104" s="134"/>
      <c r="H104" s="61"/>
    </row>
    <row r="105" spans="1:8" s="135" customFormat="1" ht="8.25" hidden="1" customHeight="1" thickBot="1" x14ac:dyDescent="0.3">
      <c r="D105" s="133"/>
      <c r="E105" s="103"/>
      <c r="F105" s="103"/>
      <c r="G105" s="134"/>
      <c r="H105" s="61"/>
    </row>
    <row r="106" spans="1:8" ht="15.75" x14ac:dyDescent="0.25">
      <c r="A106" s="24" t="s">
        <v>14</v>
      </c>
      <c r="B106" s="24" t="s">
        <v>440</v>
      </c>
      <c r="C106" s="24" t="s">
        <v>439</v>
      </c>
      <c r="D106" s="23" t="s">
        <v>12</v>
      </c>
      <c r="E106" s="22" t="s">
        <v>11</v>
      </c>
      <c r="F106" s="22" t="s">
        <v>11</v>
      </c>
      <c r="G106" s="22" t="s">
        <v>0</v>
      </c>
      <c r="H106" s="121" t="s">
        <v>384</v>
      </c>
    </row>
    <row r="107" spans="1:8" ht="15.75" customHeight="1" thickBot="1" x14ac:dyDescent="0.3">
      <c r="A107" s="21"/>
      <c r="B107" s="21"/>
      <c r="C107" s="21"/>
      <c r="D107" s="20"/>
      <c r="E107" s="207" t="s">
        <v>10</v>
      </c>
      <c r="F107" s="209" t="s">
        <v>9</v>
      </c>
      <c r="G107" s="207" t="s">
        <v>386</v>
      </c>
      <c r="H107" s="132" t="s">
        <v>385</v>
      </c>
    </row>
    <row r="108" spans="1:8" ht="16.5" customHeight="1" thickTop="1" x14ac:dyDescent="0.25">
      <c r="A108" s="30">
        <v>90</v>
      </c>
      <c r="B108" s="30"/>
      <c r="C108" s="30"/>
      <c r="D108" s="29" t="s">
        <v>55</v>
      </c>
      <c r="E108" s="57"/>
      <c r="F108" s="212"/>
      <c r="G108" s="228"/>
      <c r="H108" s="140"/>
    </row>
    <row r="109" spans="1:8" hidden="1" x14ac:dyDescent="0.2">
      <c r="A109" s="13"/>
      <c r="B109" s="13"/>
      <c r="C109" s="13">
        <v>4116</v>
      </c>
      <c r="D109" s="13" t="s">
        <v>227</v>
      </c>
      <c r="E109" s="241">
        <v>0</v>
      </c>
      <c r="F109" s="214">
        <v>0</v>
      </c>
      <c r="G109" s="120">
        <v>0</v>
      </c>
      <c r="H109" s="119" t="e">
        <f>(#REF!/F109)*100</f>
        <v>#REF!</v>
      </c>
    </row>
    <row r="110" spans="1:8" hidden="1" x14ac:dyDescent="0.2">
      <c r="A110" s="13"/>
      <c r="B110" s="13"/>
      <c r="C110" s="13">
        <v>4116</v>
      </c>
      <c r="D110" s="13" t="s">
        <v>54</v>
      </c>
      <c r="E110" s="241">
        <v>0</v>
      </c>
      <c r="F110" s="214">
        <v>0</v>
      </c>
      <c r="G110" s="120">
        <v>0</v>
      </c>
      <c r="H110" s="119" t="e">
        <f>(#REF!/F110)*100</f>
        <v>#REF!</v>
      </c>
    </row>
    <row r="111" spans="1:8" hidden="1" x14ac:dyDescent="0.2">
      <c r="A111" s="12"/>
      <c r="B111" s="13"/>
      <c r="C111" s="13">
        <v>4116</v>
      </c>
      <c r="D111" s="13" t="s">
        <v>228</v>
      </c>
      <c r="E111" s="241">
        <v>0</v>
      </c>
      <c r="F111" s="214">
        <v>0</v>
      </c>
      <c r="G111" s="120">
        <v>0</v>
      </c>
      <c r="H111" s="119" t="e">
        <f>(#REF!/F111)*100</f>
        <v>#REF!</v>
      </c>
    </row>
    <row r="112" spans="1:8" x14ac:dyDescent="0.2">
      <c r="A112" s="12"/>
      <c r="B112" s="13"/>
      <c r="C112" s="13"/>
      <c r="D112" s="13"/>
      <c r="E112" s="241"/>
      <c r="F112" s="214"/>
      <c r="G112" s="120"/>
      <c r="H112" s="119"/>
    </row>
    <row r="113" spans="1:8" ht="15" customHeight="1" x14ac:dyDescent="0.2">
      <c r="A113" s="13">
        <v>14033</v>
      </c>
      <c r="B113" s="13"/>
      <c r="C113" s="13">
        <v>4116</v>
      </c>
      <c r="D113" s="13" t="s">
        <v>302</v>
      </c>
      <c r="E113" s="58">
        <v>760</v>
      </c>
      <c r="F113" s="199">
        <v>760</v>
      </c>
      <c r="G113" s="120">
        <v>126.4</v>
      </c>
      <c r="H113" s="119">
        <f t="shared" ref="H113:H134" si="8">(G113/F113)*100</f>
        <v>16.631578947368421</v>
      </c>
    </row>
    <row r="114" spans="1:8" ht="15" customHeight="1" x14ac:dyDescent="0.2">
      <c r="A114" s="13">
        <v>13013</v>
      </c>
      <c r="B114" s="13"/>
      <c r="C114" s="13">
        <v>4116</v>
      </c>
      <c r="D114" s="13" t="s">
        <v>330</v>
      </c>
      <c r="E114" s="58">
        <v>1648</v>
      </c>
      <c r="F114" s="199">
        <v>1648</v>
      </c>
      <c r="G114" s="120">
        <v>764.1</v>
      </c>
      <c r="H114" s="119">
        <f t="shared" si="8"/>
        <v>46.365291262135919</v>
      </c>
    </row>
    <row r="115" spans="1:8" ht="15" hidden="1" customHeight="1" x14ac:dyDescent="0.2">
      <c r="A115" s="12"/>
      <c r="B115" s="13"/>
      <c r="C115" s="13">
        <v>4116</v>
      </c>
      <c r="D115" s="13" t="s">
        <v>228</v>
      </c>
      <c r="E115" s="58">
        <v>0</v>
      </c>
      <c r="F115" s="199">
        <v>0</v>
      </c>
      <c r="G115" s="120">
        <v>0</v>
      </c>
      <c r="H115" s="119" t="e">
        <f t="shared" si="8"/>
        <v>#DIV/0!</v>
      </c>
    </row>
    <row r="116" spans="1:8" ht="15" customHeight="1" x14ac:dyDescent="0.2">
      <c r="A116" s="15"/>
      <c r="B116" s="15"/>
      <c r="C116" s="15">
        <v>4121</v>
      </c>
      <c r="D116" s="13" t="s">
        <v>331</v>
      </c>
      <c r="E116" s="58">
        <v>500</v>
      </c>
      <c r="F116" s="199">
        <v>500</v>
      </c>
      <c r="G116" s="120">
        <v>225</v>
      </c>
      <c r="H116" s="119">
        <f t="shared" si="8"/>
        <v>45</v>
      </c>
    </row>
    <row r="117" spans="1:8" ht="15" hidden="1" customHeight="1" x14ac:dyDescent="0.2">
      <c r="A117" s="13"/>
      <c r="B117" s="13"/>
      <c r="C117" s="13">
        <v>4216</v>
      </c>
      <c r="D117" s="139" t="s">
        <v>380</v>
      </c>
      <c r="E117" s="58">
        <v>0</v>
      </c>
      <c r="F117" s="199">
        <v>0</v>
      </c>
      <c r="G117" s="120">
        <v>0</v>
      </c>
      <c r="H117" s="119" t="e">
        <f t="shared" si="8"/>
        <v>#DIV/0!</v>
      </c>
    </row>
    <row r="118" spans="1:8" ht="15" hidden="1" customHeight="1" x14ac:dyDescent="0.2">
      <c r="A118" s="13"/>
      <c r="B118" s="13"/>
      <c r="C118" s="13">
        <v>4216</v>
      </c>
      <c r="D118" s="15" t="s">
        <v>229</v>
      </c>
      <c r="E118" s="58"/>
      <c r="F118" s="199"/>
      <c r="G118" s="120">
        <v>0</v>
      </c>
      <c r="H118" s="119" t="e">
        <f t="shared" si="8"/>
        <v>#DIV/0!</v>
      </c>
    </row>
    <row r="119" spans="1:8" ht="15" customHeight="1" x14ac:dyDescent="0.2">
      <c r="A119" s="13"/>
      <c r="B119" s="13">
        <v>2219</v>
      </c>
      <c r="C119" s="13">
        <v>2111</v>
      </c>
      <c r="D119" s="13" t="s">
        <v>53</v>
      </c>
      <c r="E119" s="58">
        <v>7500</v>
      </c>
      <c r="F119" s="199">
        <v>7500</v>
      </c>
      <c r="G119" s="120">
        <v>3217</v>
      </c>
      <c r="H119" s="119">
        <f t="shared" si="8"/>
        <v>42.893333333333331</v>
      </c>
    </row>
    <row r="120" spans="1:8" ht="15" hidden="1" customHeight="1" x14ac:dyDescent="0.2">
      <c r="A120" s="13"/>
      <c r="B120" s="13">
        <v>2219</v>
      </c>
      <c r="C120" s="13">
        <v>2322</v>
      </c>
      <c r="D120" s="13" t="s">
        <v>292</v>
      </c>
      <c r="E120" s="58">
        <v>0</v>
      </c>
      <c r="F120" s="199">
        <v>0</v>
      </c>
      <c r="G120" s="120">
        <v>0</v>
      </c>
      <c r="H120" s="119" t="e">
        <f t="shared" si="8"/>
        <v>#DIV/0!</v>
      </c>
    </row>
    <row r="121" spans="1:8" hidden="1" x14ac:dyDescent="0.2">
      <c r="A121" s="13"/>
      <c r="B121" s="13">
        <v>2219</v>
      </c>
      <c r="C121" s="13">
        <v>2329</v>
      </c>
      <c r="D121" s="13" t="s">
        <v>52</v>
      </c>
      <c r="E121" s="58"/>
      <c r="F121" s="199"/>
      <c r="G121" s="120">
        <v>0</v>
      </c>
      <c r="H121" s="119" t="e">
        <f t="shared" si="8"/>
        <v>#DIV/0!</v>
      </c>
    </row>
    <row r="122" spans="1:8" hidden="1" x14ac:dyDescent="0.2">
      <c r="A122" s="13"/>
      <c r="B122" s="13">
        <v>3419</v>
      </c>
      <c r="C122" s="13">
        <v>2321</v>
      </c>
      <c r="D122" s="13" t="s">
        <v>309</v>
      </c>
      <c r="E122" s="58"/>
      <c r="F122" s="199"/>
      <c r="G122" s="120">
        <v>0</v>
      </c>
      <c r="H122" s="119" t="e">
        <f t="shared" si="8"/>
        <v>#DIV/0!</v>
      </c>
    </row>
    <row r="123" spans="1:8" hidden="1" x14ac:dyDescent="0.2">
      <c r="A123" s="13"/>
      <c r="B123" s="13">
        <v>4379</v>
      </c>
      <c r="C123" s="13">
        <v>2212</v>
      </c>
      <c r="D123" s="13" t="s">
        <v>328</v>
      </c>
      <c r="E123" s="58">
        <v>0</v>
      </c>
      <c r="F123" s="199">
        <v>0</v>
      </c>
      <c r="G123" s="120">
        <v>0</v>
      </c>
      <c r="H123" s="119" t="e">
        <f t="shared" si="8"/>
        <v>#DIV/0!</v>
      </c>
    </row>
    <row r="124" spans="1:8" x14ac:dyDescent="0.2">
      <c r="A124" s="13"/>
      <c r="B124" s="13">
        <v>5311</v>
      </c>
      <c r="C124" s="13">
        <v>2111</v>
      </c>
      <c r="D124" s="13" t="s">
        <v>51</v>
      </c>
      <c r="E124" s="58">
        <v>435</v>
      </c>
      <c r="F124" s="199">
        <v>435</v>
      </c>
      <c r="G124" s="120">
        <v>168.9</v>
      </c>
      <c r="H124" s="119">
        <f t="shared" si="8"/>
        <v>38.827586206896555</v>
      </c>
    </row>
    <row r="125" spans="1:8" ht="13.9" customHeight="1" x14ac:dyDescent="0.2">
      <c r="A125" s="13"/>
      <c r="B125" s="13">
        <v>5311</v>
      </c>
      <c r="C125" s="13">
        <v>2212</v>
      </c>
      <c r="D125" s="13" t="s">
        <v>230</v>
      </c>
      <c r="E125" s="58">
        <v>1600</v>
      </c>
      <c r="F125" s="199">
        <v>1600</v>
      </c>
      <c r="G125" s="120">
        <v>100.9</v>
      </c>
      <c r="H125" s="119">
        <f t="shared" si="8"/>
        <v>6.3062500000000004</v>
      </c>
    </row>
    <row r="126" spans="1:8" ht="18" hidden="1" customHeight="1" x14ac:dyDescent="0.2">
      <c r="A126" s="33"/>
      <c r="B126" s="33">
        <v>5311</v>
      </c>
      <c r="C126" s="33">
        <v>2310</v>
      </c>
      <c r="D126" s="33" t="s">
        <v>235</v>
      </c>
      <c r="E126" s="58"/>
      <c r="F126" s="199"/>
      <c r="G126" s="120">
        <v>0</v>
      </c>
      <c r="H126" s="119" t="e">
        <f t="shared" si="8"/>
        <v>#DIV/0!</v>
      </c>
    </row>
    <row r="127" spans="1:8" ht="16.5" customHeight="1" x14ac:dyDescent="0.2">
      <c r="A127" s="13">
        <v>777</v>
      </c>
      <c r="B127" s="13">
        <v>5311</v>
      </c>
      <c r="C127" s="13">
        <v>2212</v>
      </c>
      <c r="D127" s="13" t="s">
        <v>329</v>
      </c>
      <c r="E127" s="58">
        <v>0</v>
      </c>
      <c r="F127" s="199">
        <v>0</v>
      </c>
      <c r="G127" s="120">
        <v>285.60000000000002</v>
      </c>
      <c r="H127" s="119" t="e">
        <f t="shared" si="8"/>
        <v>#DIV/0!</v>
      </c>
    </row>
    <row r="128" spans="1:8" x14ac:dyDescent="0.2">
      <c r="A128" s="33"/>
      <c r="B128" s="33">
        <v>5311</v>
      </c>
      <c r="C128" s="33">
        <v>2322</v>
      </c>
      <c r="D128" s="33" t="s">
        <v>236</v>
      </c>
      <c r="E128" s="58">
        <v>0</v>
      </c>
      <c r="F128" s="199">
        <v>0</v>
      </c>
      <c r="G128" s="120">
        <v>2.4</v>
      </c>
      <c r="H128" s="119" t="e">
        <f t="shared" si="8"/>
        <v>#DIV/0!</v>
      </c>
    </row>
    <row r="129" spans="1:8" x14ac:dyDescent="0.2">
      <c r="A129" s="13"/>
      <c r="B129" s="13">
        <v>5311</v>
      </c>
      <c r="C129" s="13">
        <v>2324</v>
      </c>
      <c r="D129" s="13" t="s">
        <v>231</v>
      </c>
      <c r="E129" s="58">
        <v>50</v>
      </c>
      <c r="F129" s="199">
        <v>50</v>
      </c>
      <c r="G129" s="120">
        <v>135.69999999999999</v>
      </c>
      <c r="H129" s="119">
        <f t="shared" si="8"/>
        <v>271.39999999999998</v>
      </c>
    </row>
    <row r="130" spans="1:8" x14ac:dyDescent="0.2">
      <c r="A130" s="33"/>
      <c r="B130" s="33">
        <v>5311</v>
      </c>
      <c r="C130" s="33">
        <v>2329</v>
      </c>
      <c r="D130" s="33" t="s">
        <v>232</v>
      </c>
      <c r="E130" s="58">
        <v>0</v>
      </c>
      <c r="F130" s="199">
        <v>0</v>
      </c>
      <c r="G130" s="120">
        <v>13.1</v>
      </c>
      <c r="H130" s="119" t="e">
        <f t="shared" si="8"/>
        <v>#DIV/0!</v>
      </c>
    </row>
    <row r="131" spans="1:8" ht="15.75" hidden="1" customHeight="1" x14ac:dyDescent="0.2">
      <c r="A131" s="33"/>
      <c r="B131" s="33">
        <v>5311</v>
      </c>
      <c r="C131" s="33">
        <v>2329</v>
      </c>
      <c r="D131" s="33" t="s">
        <v>232</v>
      </c>
      <c r="E131" s="58"/>
      <c r="F131" s="199"/>
      <c r="G131" s="120">
        <v>0</v>
      </c>
      <c r="H131" s="119" t="e">
        <f t="shared" si="8"/>
        <v>#DIV/0!</v>
      </c>
    </row>
    <row r="132" spans="1:8" x14ac:dyDescent="0.2">
      <c r="A132" s="33"/>
      <c r="B132" s="33">
        <v>5311</v>
      </c>
      <c r="C132" s="33">
        <v>3113</v>
      </c>
      <c r="D132" s="33" t="s">
        <v>233</v>
      </c>
      <c r="E132" s="58">
        <v>0</v>
      </c>
      <c r="F132" s="199">
        <v>0</v>
      </c>
      <c r="G132" s="120">
        <v>31.7</v>
      </c>
      <c r="H132" s="119" t="e">
        <f t="shared" si="8"/>
        <v>#DIV/0!</v>
      </c>
    </row>
    <row r="133" spans="1:8" x14ac:dyDescent="0.2">
      <c r="A133" s="33"/>
      <c r="B133" s="33">
        <v>6409</v>
      </c>
      <c r="C133" s="33">
        <v>2328</v>
      </c>
      <c r="D133" s="33" t="s">
        <v>234</v>
      </c>
      <c r="E133" s="58">
        <v>0</v>
      </c>
      <c r="F133" s="199">
        <v>0</v>
      </c>
      <c r="G133" s="120">
        <v>0</v>
      </c>
      <c r="H133" s="119" t="e">
        <f t="shared" si="8"/>
        <v>#DIV/0!</v>
      </c>
    </row>
    <row r="134" spans="1:8" x14ac:dyDescent="0.2">
      <c r="A134" s="13"/>
      <c r="B134" s="13">
        <v>6171</v>
      </c>
      <c r="C134" s="13">
        <v>2212</v>
      </c>
      <c r="D134" s="33" t="s">
        <v>300</v>
      </c>
      <c r="E134" s="58">
        <v>0</v>
      </c>
      <c r="F134" s="199">
        <v>0</v>
      </c>
      <c r="G134" s="120">
        <v>0.2</v>
      </c>
      <c r="H134" s="119" t="e">
        <f t="shared" si="8"/>
        <v>#DIV/0!</v>
      </c>
    </row>
    <row r="135" spans="1:8" ht="15.75" thickBot="1" x14ac:dyDescent="0.25">
      <c r="A135" s="11"/>
      <c r="B135" s="11"/>
      <c r="C135" s="11"/>
      <c r="D135" s="11"/>
      <c r="E135" s="240"/>
      <c r="F135" s="210"/>
      <c r="G135" s="230"/>
      <c r="H135" s="138"/>
    </row>
    <row r="136" spans="1:8" s="6" customFormat="1" ht="21.75" customHeight="1" thickTop="1" thickBot="1" x14ac:dyDescent="0.3">
      <c r="A136" s="41"/>
      <c r="B136" s="41"/>
      <c r="C136" s="41"/>
      <c r="D136" s="40" t="s">
        <v>50</v>
      </c>
      <c r="E136" s="95">
        <f>SUM(E109:E135)</f>
        <v>12493</v>
      </c>
      <c r="F136" s="202">
        <f>SUM(F109:F135)</f>
        <v>12493</v>
      </c>
      <c r="G136" s="226">
        <f t="shared" ref="G136" si="9">SUM(G109:G135)</f>
        <v>5070.9999999999991</v>
      </c>
      <c r="H136" s="119">
        <f>(G136/F136)*100</f>
        <v>40.590730809253174</v>
      </c>
    </row>
    <row r="137" spans="1:8" ht="15" customHeight="1" thickBot="1" x14ac:dyDescent="0.3">
      <c r="A137" s="7"/>
      <c r="B137" s="7"/>
      <c r="C137" s="7"/>
      <c r="D137" s="8"/>
      <c r="E137" s="103"/>
      <c r="F137" s="103"/>
    </row>
    <row r="138" spans="1:8" ht="15" hidden="1" customHeight="1" x14ac:dyDescent="0.25">
      <c r="A138" s="7"/>
      <c r="B138" s="7"/>
      <c r="C138" s="7"/>
      <c r="D138" s="8"/>
      <c r="E138" s="103"/>
      <c r="F138" s="103"/>
    </row>
    <row r="139" spans="1:8" ht="15" hidden="1" customHeight="1" x14ac:dyDescent="0.25">
      <c r="A139" s="7"/>
      <c r="B139" s="7"/>
      <c r="C139" s="7"/>
      <c r="D139" s="8"/>
      <c r="E139" s="103"/>
      <c r="F139" s="103"/>
    </row>
    <row r="140" spans="1:8" ht="15" hidden="1" customHeight="1" x14ac:dyDescent="0.25">
      <c r="A140" s="7"/>
      <c r="B140" s="7"/>
      <c r="C140" s="7"/>
      <c r="D140" s="8"/>
      <c r="E140" s="103"/>
      <c r="F140" s="103"/>
    </row>
    <row r="141" spans="1:8" ht="15" hidden="1" customHeight="1" x14ac:dyDescent="0.25">
      <c r="A141" s="7"/>
      <c r="B141" s="7"/>
      <c r="C141" s="7"/>
      <c r="D141" s="8"/>
      <c r="E141" s="103"/>
      <c r="F141" s="103"/>
    </row>
    <row r="142" spans="1:8" ht="15" hidden="1" customHeight="1" x14ac:dyDescent="0.25">
      <c r="A142" s="7"/>
      <c r="B142" s="7"/>
      <c r="C142" s="7"/>
      <c r="D142" s="8"/>
      <c r="E142" s="103"/>
      <c r="F142" s="103"/>
    </row>
    <row r="143" spans="1:8" ht="15" hidden="1" customHeight="1" x14ac:dyDescent="0.25">
      <c r="A143" s="7"/>
      <c r="B143" s="7"/>
      <c r="C143" s="7"/>
      <c r="D143" s="8"/>
      <c r="E143" s="103"/>
      <c r="F143" s="103"/>
    </row>
    <row r="144" spans="1:8" ht="15" hidden="1" customHeight="1" thickBot="1" x14ac:dyDescent="0.3">
      <c r="A144" s="7"/>
      <c r="B144" s="7"/>
      <c r="C144" s="7"/>
      <c r="D144" s="8"/>
      <c r="E144" s="203"/>
      <c r="F144" s="203"/>
    </row>
    <row r="145" spans="1:8" ht="15" hidden="1" customHeight="1" thickBot="1" x14ac:dyDescent="0.3">
      <c r="A145" s="7"/>
      <c r="B145" s="7"/>
      <c r="C145" s="7"/>
      <c r="D145" s="8"/>
      <c r="E145" s="103"/>
      <c r="F145" s="103"/>
    </row>
    <row r="146" spans="1:8" ht="15.75" x14ac:dyDescent="0.25">
      <c r="A146" s="24" t="s">
        <v>14</v>
      </c>
      <c r="B146" s="24" t="s">
        <v>440</v>
      </c>
      <c r="C146" s="24" t="s">
        <v>439</v>
      </c>
      <c r="D146" s="23" t="s">
        <v>12</v>
      </c>
      <c r="E146" s="22" t="s">
        <v>11</v>
      </c>
      <c r="F146" s="22" t="s">
        <v>11</v>
      </c>
      <c r="G146" s="22" t="s">
        <v>0</v>
      </c>
      <c r="H146" s="121" t="s">
        <v>384</v>
      </c>
    </row>
    <row r="147" spans="1:8" ht="15.75" customHeight="1" thickBot="1" x14ac:dyDescent="0.3">
      <c r="A147" s="21"/>
      <c r="B147" s="21"/>
      <c r="C147" s="21"/>
      <c r="D147" s="20"/>
      <c r="E147" s="207" t="s">
        <v>10</v>
      </c>
      <c r="F147" s="209" t="s">
        <v>9</v>
      </c>
      <c r="G147" s="207" t="s">
        <v>386</v>
      </c>
      <c r="H147" s="132" t="s">
        <v>385</v>
      </c>
    </row>
    <row r="148" spans="1:8" ht="18.75" customHeight="1" thickTop="1" x14ac:dyDescent="0.25">
      <c r="A148" s="30">
        <v>100</v>
      </c>
      <c r="B148" s="292" t="s">
        <v>383</v>
      </c>
      <c r="C148" s="293"/>
      <c r="D148" s="294"/>
      <c r="E148" s="57"/>
      <c r="F148" s="212"/>
      <c r="G148" s="228"/>
      <c r="H148" s="140"/>
    </row>
    <row r="149" spans="1:8" x14ac:dyDescent="0.2">
      <c r="A149" s="13"/>
      <c r="B149" s="13"/>
      <c r="C149" s="13"/>
      <c r="D149" s="13"/>
      <c r="E149" s="58"/>
      <c r="F149" s="199"/>
      <c r="G149" s="229"/>
      <c r="H149" s="137"/>
    </row>
    <row r="150" spans="1:8" x14ac:dyDescent="0.2">
      <c r="A150" s="33"/>
      <c r="B150" s="13"/>
      <c r="C150" s="13">
        <v>1333</v>
      </c>
      <c r="D150" s="13" t="s">
        <v>61</v>
      </c>
      <c r="E150" s="58">
        <v>600</v>
      </c>
      <c r="F150" s="199">
        <v>600</v>
      </c>
      <c r="G150" s="120">
        <v>157.6</v>
      </c>
      <c r="H150" s="119">
        <f t="shared" ref="H150:H163" si="10">(G150/F150)*100</f>
        <v>26.266666666666666</v>
      </c>
    </row>
    <row r="151" spans="1:8" x14ac:dyDescent="0.2">
      <c r="A151" s="33"/>
      <c r="B151" s="13"/>
      <c r="C151" s="13">
        <v>1334</v>
      </c>
      <c r="D151" s="13" t="s">
        <v>60</v>
      </c>
      <c r="E151" s="58">
        <v>250</v>
      </c>
      <c r="F151" s="199">
        <v>250</v>
      </c>
      <c r="G151" s="120">
        <v>63.6</v>
      </c>
      <c r="H151" s="119">
        <f t="shared" si="10"/>
        <v>25.44</v>
      </c>
    </row>
    <row r="152" spans="1:8" x14ac:dyDescent="0.2">
      <c r="A152" s="33"/>
      <c r="B152" s="13"/>
      <c r="C152" s="13">
        <v>1335</v>
      </c>
      <c r="D152" s="13" t="s">
        <v>59</v>
      </c>
      <c r="E152" s="58">
        <v>25</v>
      </c>
      <c r="F152" s="199">
        <v>25</v>
      </c>
      <c r="G152" s="120">
        <v>22.5</v>
      </c>
      <c r="H152" s="119">
        <f t="shared" si="10"/>
        <v>90</v>
      </c>
    </row>
    <row r="153" spans="1:8" x14ac:dyDescent="0.2">
      <c r="A153" s="33"/>
      <c r="B153" s="13"/>
      <c r="C153" s="13">
        <v>1356</v>
      </c>
      <c r="D153" s="13" t="s">
        <v>215</v>
      </c>
      <c r="E153" s="242">
        <v>11000</v>
      </c>
      <c r="F153" s="215">
        <v>11000</v>
      </c>
      <c r="G153" s="120">
        <v>877.6</v>
      </c>
      <c r="H153" s="119">
        <f t="shared" si="10"/>
        <v>7.9781818181818194</v>
      </c>
    </row>
    <row r="154" spans="1:8" x14ac:dyDescent="0.2">
      <c r="A154" s="13"/>
      <c r="B154" s="13"/>
      <c r="C154" s="13">
        <v>1361</v>
      </c>
      <c r="D154" s="13" t="s">
        <v>29</v>
      </c>
      <c r="E154" s="58">
        <v>2040</v>
      </c>
      <c r="F154" s="199">
        <v>2040</v>
      </c>
      <c r="G154" s="120">
        <v>974.7</v>
      </c>
      <c r="H154" s="119">
        <f t="shared" si="10"/>
        <v>47.779411764705884</v>
      </c>
    </row>
    <row r="155" spans="1:8" ht="15.75" hidden="1" x14ac:dyDescent="0.25">
      <c r="A155" s="34"/>
      <c r="B155" s="34"/>
      <c r="C155" s="13">
        <v>4216</v>
      </c>
      <c r="D155" s="13" t="s">
        <v>49</v>
      </c>
      <c r="E155" s="58">
        <v>0</v>
      </c>
      <c r="F155" s="199">
        <v>0</v>
      </c>
      <c r="G155" s="120">
        <v>0</v>
      </c>
      <c r="H155" s="119" t="e">
        <f t="shared" si="10"/>
        <v>#DIV/0!</v>
      </c>
    </row>
    <row r="156" spans="1:8" ht="15" customHeight="1" x14ac:dyDescent="0.2">
      <c r="A156" s="33"/>
      <c r="B156" s="33">
        <v>1070</v>
      </c>
      <c r="C156" s="33">
        <v>2212</v>
      </c>
      <c r="D156" s="33" t="s">
        <v>216</v>
      </c>
      <c r="E156" s="58">
        <v>35</v>
      </c>
      <c r="F156" s="199">
        <v>35</v>
      </c>
      <c r="G156" s="120">
        <v>2.2999999999999998</v>
      </c>
      <c r="H156" s="119">
        <f t="shared" si="10"/>
        <v>6.5714285714285712</v>
      </c>
    </row>
    <row r="157" spans="1:8" x14ac:dyDescent="0.2">
      <c r="A157" s="13"/>
      <c r="B157" s="13">
        <v>2169</v>
      </c>
      <c r="C157" s="13">
        <v>2212</v>
      </c>
      <c r="D157" s="13" t="s">
        <v>237</v>
      </c>
      <c r="E157" s="58">
        <v>200</v>
      </c>
      <c r="F157" s="199">
        <v>200</v>
      </c>
      <c r="G157" s="120">
        <v>46.5</v>
      </c>
      <c r="H157" s="119">
        <f t="shared" si="10"/>
        <v>23.25</v>
      </c>
    </row>
    <row r="158" spans="1:8" hidden="1" x14ac:dyDescent="0.2">
      <c r="A158" s="33"/>
      <c r="B158" s="33">
        <v>3635</v>
      </c>
      <c r="C158" s="33">
        <v>3122</v>
      </c>
      <c r="D158" s="13" t="s">
        <v>48</v>
      </c>
      <c r="E158" s="58"/>
      <c r="F158" s="199"/>
      <c r="G158" s="120">
        <v>0</v>
      </c>
      <c r="H158" s="119" t="e">
        <f t="shared" si="10"/>
        <v>#DIV/0!</v>
      </c>
    </row>
    <row r="159" spans="1:8" ht="15" customHeight="1" x14ac:dyDescent="0.2">
      <c r="A159" s="33"/>
      <c r="B159" s="33">
        <v>2369</v>
      </c>
      <c r="C159" s="33">
        <v>2212</v>
      </c>
      <c r="D159" s="33" t="s">
        <v>217</v>
      </c>
      <c r="E159" s="58">
        <v>15</v>
      </c>
      <c r="F159" s="199">
        <v>15</v>
      </c>
      <c r="G159" s="120">
        <v>0</v>
      </c>
      <c r="H159" s="119">
        <f t="shared" si="10"/>
        <v>0</v>
      </c>
    </row>
    <row r="160" spans="1:8" ht="15" customHeight="1" x14ac:dyDescent="0.2">
      <c r="A160" s="33"/>
      <c r="B160" s="13">
        <v>3322</v>
      </c>
      <c r="C160" s="13">
        <v>2212</v>
      </c>
      <c r="D160" s="13" t="s">
        <v>218</v>
      </c>
      <c r="E160" s="58">
        <v>20</v>
      </c>
      <c r="F160" s="199">
        <v>20</v>
      </c>
      <c r="G160" s="120">
        <v>145</v>
      </c>
      <c r="H160" s="119">
        <f t="shared" si="10"/>
        <v>725</v>
      </c>
    </row>
    <row r="161" spans="1:8" ht="15" customHeight="1" x14ac:dyDescent="0.2">
      <c r="A161" s="33"/>
      <c r="B161" s="33">
        <v>3749</v>
      </c>
      <c r="C161" s="33">
        <v>2212</v>
      </c>
      <c r="D161" s="33" t="s">
        <v>304</v>
      </c>
      <c r="E161" s="58">
        <v>8</v>
      </c>
      <c r="F161" s="199">
        <v>8</v>
      </c>
      <c r="G161" s="120">
        <v>12.1</v>
      </c>
      <c r="H161" s="119">
        <f t="shared" si="10"/>
        <v>151.25</v>
      </c>
    </row>
    <row r="162" spans="1:8" ht="15" customHeight="1" x14ac:dyDescent="0.2">
      <c r="A162" s="33"/>
      <c r="B162" s="13">
        <v>6171</v>
      </c>
      <c r="C162" s="13">
        <v>2212</v>
      </c>
      <c r="D162" s="13" t="s">
        <v>222</v>
      </c>
      <c r="E162" s="58">
        <v>3</v>
      </c>
      <c r="F162" s="199">
        <v>3</v>
      </c>
      <c r="G162" s="120">
        <v>7.2</v>
      </c>
      <c r="H162" s="119">
        <f t="shared" si="10"/>
        <v>240</v>
      </c>
    </row>
    <row r="163" spans="1:8" ht="15.75" thickBot="1" x14ac:dyDescent="0.25">
      <c r="A163" s="33"/>
      <c r="B163" s="33">
        <v>6171</v>
      </c>
      <c r="C163" s="33">
        <v>2324</v>
      </c>
      <c r="D163" s="13" t="s">
        <v>238</v>
      </c>
      <c r="E163" s="58">
        <v>58</v>
      </c>
      <c r="F163" s="199">
        <v>58</v>
      </c>
      <c r="G163" s="120">
        <v>31.4</v>
      </c>
      <c r="H163" s="119">
        <f t="shared" si="10"/>
        <v>54.137931034482754</v>
      </c>
    </row>
    <row r="164" spans="1:8" ht="15" hidden="1" customHeight="1" x14ac:dyDescent="0.2">
      <c r="A164" s="33"/>
      <c r="B164" s="13">
        <v>2169</v>
      </c>
      <c r="C164" s="64">
        <v>2324</v>
      </c>
      <c r="D164" s="13" t="s">
        <v>348</v>
      </c>
      <c r="E164" s="58">
        <v>0</v>
      </c>
      <c r="F164" s="199">
        <v>0</v>
      </c>
      <c r="G164" s="120">
        <v>0</v>
      </c>
      <c r="H164" s="119" t="e">
        <f>(#REF!/F164)*100</f>
        <v>#REF!</v>
      </c>
    </row>
    <row r="165" spans="1:8" ht="15" hidden="1" customHeight="1" x14ac:dyDescent="0.2">
      <c r="A165" s="33"/>
      <c r="B165" s="13">
        <v>6171</v>
      </c>
      <c r="C165" s="13">
        <v>2212</v>
      </c>
      <c r="D165" s="13" t="s">
        <v>319</v>
      </c>
      <c r="E165" s="58"/>
      <c r="F165" s="199"/>
      <c r="G165" s="120">
        <v>0</v>
      </c>
      <c r="H165" s="119" t="e">
        <f>(#REF!/F165)*100</f>
        <v>#REF!</v>
      </c>
    </row>
    <row r="166" spans="1:8" ht="15" hidden="1" customHeight="1" thickBot="1" x14ac:dyDescent="0.25">
      <c r="A166" s="11"/>
      <c r="B166" s="33"/>
      <c r="C166" s="33"/>
      <c r="D166" s="33"/>
      <c r="E166" s="59"/>
      <c r="F166" s="201"/>
      <c r="G166" s="130"/>
      <c r="H166" s="131"/>
    </row>
    <row r="167" spans="1:8" s="6" customFormat="1" ht="21.75" customHeight="1" thickTop="1" thickBot="1" x14ac:dyDescent="0.3">
      <c r="A167" s="41"/>
      <c r="B167" s="41"/>
      <c r="C167" s="41"/>
      <c r="D167" s="40" t="s">
        <v>47</v>
      </c>
      <c r="E167" s="95">
        <f t="shared" ref="E167:G167" si="11">SUM(E150:E166)</f>
        <v>14254</v>
      </c>
      <c r="F167" s="202">
        <f t="shared" si="11"/>
        <v>14254</v>
      </c>
      <c r="G167" s="226">
        <f t="shared" si="11"/>
        <v>2340.5</v>
      </c>
      <c r="H167" s="129">
        <f>(G167/F167)*100</f>
        <v>16.419952294092884</v>
      </c>
    </row>
    <row r="168" spans="1:8" ht="15" customHeight="1" x14ac:dyDescent="0.25">
      <c r="A168" s="7"/>
      <c r="B168" s="7"/>
      <c r="C168" s="7"/>
      <c r="D168" s="8"/>
      <c r="E168" s="103"/>
      <c r="F168" s="103"/>
    </row>
    <row r="169" spans="1:8" ht="0.75" customHeight="1" x14ac:dyDescent="0.25">
      <c r="A169" s="7"/>
      <c r="B169" s="7"/>
      <c r="C169" s="7"/>
      <c r="D169" s="8"/>
      <c r="E169" s="103"/>
      <c r="F169" s="103"/>
    </row>
    <row r="170" spans="1:8" ht="15" hidden="1" customHeight="1" x14ac:dyDescent="0.25">
      <c r="A170" s="7"/>
      <c r="B170" s="7"/>
      <c r="C170" s="7"/>
      <c r="D170" s="8"/>
      <c r="E170" s="103"/>
      <c r="F170" s="103"/>
    </row>
    <row r="171" spans="1:8" ht="6.75" customHeight="1" thickBot="1" x14ac:dyDescent="0.3">
      <c r="A171" s="7"/>
      <c r="B171" s="7"/>
      <c r="C171" s="7"/>
      <c r="D171" s="8"/>
      <c r="E171" s="103"/>
      <c r="F171" s="103"/>
    </row>
    <row r="172" spans="1:8" ht="15.75" x14ac:dyDescent="0.25">
      <c r="A172" s="24" t="s">
        <v>14</v>
      </c>
      <c r="B172" s="24" t="s">
        <v>440</v>
      </c>
      <c r="C172" s="24" t="s">
        <v>439</v>
      </c>
      <c r="D172" s="23" t="s">
        <v>12</v>
      </c>
      <c r="E172" s="22" t="s">
        <v>11</v>
      </c>
      <c r="F172" s="22" t="s">
        <v>11</v>
      </c>
      <c r="G172" s="22" t="s">
        <v>0</v>
      </c>
      <c r="H172" s="121" t="s">
        <v>384</v>
      </c>
    </row>
    <row r="173" spans="1:8" ht="15.75" customHeight="1" thickBot="1" x14ac:dyDescent="0.3">
      <c r="A173" s="21"/>
      <c r="B173" s="21"/>
      <c r="C173" s="21"/>
      <c r="D173" s="20"/>
      <c r="E173" s="207" t="s">
        <v>10</v>
      </c>
      <c r="F173" s="209" t="s">
        <v>9</v>
      </c>
      <c r="G173" s="207" t="s">
        <v>386</v>
      </c>
      <c r="H173" s="132" t="s">
        <v>385</v>
      </c>
    </row>
    <row r="174" spans="1:8" ht="20.25" customHeight="1" thickTop="1" x14ac:dyDescent="0.25">
      <c r="A174" s="19">
        <v>110</v>
      </c>
      <c r="B174" s="34"/>
      <c r="C174" s="34"/>
      <c r="D174" s="34" t="s">
        <v>46</v>
      </c>
      <c r="E174" s="57"/>
      <c r="F174" s="212"/>
      <c r="G174" s="228"/>
      <c r="H174" s="140"/>
    </row>
    <row r="175" spans="1:8" ht="16.5" customHeight="1" x14ac:dyDescent="0.25">
      <c r="A175" s="19"/>
      <c r="B175" s="34"/>
      <c r="C175" s="34"/>
      <c r="D175" s="34"/>
      <c r="E175" s="57"/>
      <c r="F175" s="213"/>
      <c r="G175" s="224"/>
      <c r="H175" s="124"/>
    </row>
    <row r="176" spans="1:8" x14ac:dyDescent="0.2">
      <c r="A176" s="13"/>
      <c r="B176" s="13"/>
      <c r="C176" s="13">
        <v>1111</v>
      </c>
      <c r="D176" s="13" t="s">
        <v>425</v>
      </c>
      <c r="E176" s="58">
        <v>94418</v>
      </c>
      <c r="F176" s="199">
        <v>94418</v>
      </c>
      <c r="G176" s="120">
        <v>30073.1</v>
      </c>
      <c r="H176" s="119">
        <f t="shared" ref="H176:H196" si="12">(G176/F176)*100</f>
        <v>31.851024169120297</v>
      </c>
    </row>
    <row r="177" spans="1:8" x14ac:dyDescent="0.2">
      <c r="A177" s="13"/>
      <c r="B177" s="13"/>
      <c r="C177" s="13">
        <v>1112</v>
      </c>
      <c r="D177" s="13" t="s">
        <v>442</v>
      </c>
      <c r="E177" s="58">
        <v>2083</v>
      </c>
      <c r="F177" s="199">
        <v>2083</v>
      </c>
      <c r="G177" s="120">
        <v>581.70000000000005</v>
      </c>
      <c r="H177" s="119">
        <f t="shared" si="12"/>
        <v>27.926068170907349</v>
      </c>
    </row>
    <row r="178" spans="1:8" x14ac:dyDescent="0.2">
      <c r="A178" s="13"/>
      <c r="B178" s="13"/>
      <c r="C178" s="13">
        <v>1113</v>
      </c>
      <c r="D178" s="13" t="s">
        <v>441</v>
      </c>
      <c r="E178" s="58">
        <v>6723</v>
      </c>
      <c r="F178" s="199">
        <v>6723</v>
      </c>
      <c r="G178" s="120">
        <v>2290.5</v>
      </c>
      <c r="H178" s="119">
        <f t="shared" si="12"/>
        <v>34.069611780455155</v>
      </c>
    </row>
    <row r="179" spans="1:8" x14ac:dyDescent="0.2">
      <c r="A179" s="13"/>
      <c r="B179" s="13"/>
      <c r="C179" s="13">
        <v>1121</v>
      </c>
      <c r="D179" s="13" t="s">
        <v>45</v>
      </c>
      <c r="E179" s="58">
        <v>69573</v>
      </c>
      <c r="F179" s="199">
        <v>69573</v>
      </c>
      <c r="G179" s="120">
        <v>22482.400000000001</v>
      </c>
      <c r="H179" s="119">
        <f t="shared" si="12"/>
        <v>32.314834777859232</v>
      </c>
    </row>
    <row r="180" spans="1:8" x14ac:dyDescent="0.2">
      <c r="A180" s="13"/>
      <c r="B180" s="13"/>
      <c r="C180" s="13">
        <v>1122</v>
      </c>
      <c r="D180" s="13" t="s">
        <v>44</v>
      </c>
      <c r="E180" s="58">
        <v>12000</v>
      </c>
      <c r="F180" s="199">
        <v>16192</v>
      </c>
      <c r="G180" s="120">
        <v>16192</v>
      </c>
      <c r="H180" s="119">
        <f t="shared" si="12"/>
        <v>100</v>
      </c>
    </row>
    <row r="181" spans="1:8" x14ac:dyDescent="0.2">
      <c r="A181" s="13"/>
      <c r="B181" s="13"/>
      <c r="C181" s="13">
        <v>1211</v>
      </c>
      <c r="D181" s="13" t="s">
        <v>43</v>
      </c>
      <c r="E181" s="58">
        <v>166730</v>
      </c>
      <c r="F181" s="199">
        <v>166730</v>
      </c>
      <c r="G181" s="120">
        <v>51706.9</v>
      </c>
      <c r="H181" s="119">
        <f t="shared" si="12"/>
        <v>31.012355304984109</v>
      </c>
    </row>
    <row r="182" spans="1:8" x14ac:dyDescent="0.2">
      <c r="A182" s="13"/>
      <c r="B182" s="13"/>
      <c r="C182" s="13">
        <v>1340</v>
      </c>
      <c r="D182" s="13" t="s">
        <v>42</v>
      </c>
      <c r="E182" s="58">
        <v>13100</v>
      </c>
      <c r="F182" s="199">
        <v>13100</v>
      </c>
      <c r="G182" s="120">
        <v>5391.5</v>
      </c>
      <c r="H182" s="119">
        <f t="shared" si="12"/>
        <v>41.156488549618317</v>
      </c>
    </row>
    <row r="183" spans="1:8" x14ac:dyDescent="0.2">
      <c r="A183" s="13"/>
      <c r="B183" s="13"/>
      <c r="C183" s="13">
        <v>1341</v>
      </c>
      <c r="D183" s="13" t="s">
        <v>41</v>
      </c>
      <c r="E183" s="58">
        <v>850</v>
      </c>
      <c r="F183" s="199">
        <v>850</v>
      </c>
      <c r="G183" s="120">
        <v>706.8</v>
      </c>
      <c r="H183" s="119">
        <f t="shared" si="12"/>
        <v>83.152941176470591</v>
      </c>
    </row>
    <row r="184" spans="1:8" ht="15" customHeight="1" x14ac:dyDescent="0.25">
      <c r="A184" s="37"/>
      <c r="B184" s="34"/>
      <c r="C184" s="35">
        <v>1342</v>
      </c>
      <c r="D184" s="35" t="s">
        <v>40</v>
      </c>
      <c r="E184" s="58">
        <v>120</v>
      </c>
      <c r="F184" s="199">
        <v>120</v>
      </c>
      <c r="G184" s="120">
        <v>33.200000000000003</v>
      </c>
      <c r="H184" s="119">
        <f t="shared" si="12"/>
        <v>27.666666666666668</v>
      </c>
    </row>
    <row r="185" spans="1:8" x14ac:dyDescent="0.2">
      <c r="A185" s="36"/>
      <c r="B185" s="35"/>
      <c r="C185" s="35">
        <v>1343</v>
      </c>
      <c r="D185" s="35" t="s">
        <v>39</v>
      </c>
      <c r="E185" s="58">
        <v>1100</v>
      </c>
      <c r="F185" s="199">
        <v>1100</v>
      </c>
      <c r="G185" s="120">
        <v>567.20000000000005</v>
      </c>
      <c r="H185" s="119">
        <f t="shared" si="12"/>
        <v>51.56363636363637</v>
      </c>
    </row>
    <row r="186" spans="1:8" x14ac:dyDescent="0.2">
      <c r="A186" s="12"/>
      <c r="B186" s="13"/>
      <c r="C186" s="13">
        <v>1345</v>
      </c>
      <c r="D186" s="13" t="s">
        <v>239</v>
      </c>
      <c r="E186" s="58">
        <v>240</v>
      </c>
      <c r="F186" s="199">
        <v>240</v>
      </c>
      <c r="G186" s="120">
        <v>96</v>
      </c>
      <c r="H186" s="119">
        <f t="shared" si="12"/>
        <v>40</v>
      </c>
    </row>
    <row r="187" spans="1:8" x14ac:dyDescent="0.2">
      <c r="A187" s="13"/>
      <c r="B187" s="13"/>
      <c r="C187" s="13">
        <v>1361</v>
      </c>
      <c r="D187" s="13" t="s">
        <v>38</v>
      </c>
      <c r="E187" s="58">
        <v>0</v>
      </c>
      <c r="F187" s="199">
        <v>0</v>
      </c>
      <c r="G187" s="120">
        <v>0.7</v>
      </c>
      <c r="H187" s="119" t="e">
        <f t="shared" si="12"/>
        <v>#DIV/0!</v>
      </c>
    </row>
    <row r="188" spans="1:8" x14ac:dyDescent="0.2">
      <c r="A188" s="13"/>
      <c r="B188" s="13"/>
      <c r="C188" s="13">
        <v>1381</v>
      </c>
      <c r="D188" s="13" t="s">
        <v>426</v>
      </c>
      <c r="E188" s="58">
        <v>0</v>
      </c>
      <c r="F188" s="199">
        <v>0</v>
      </c>
      <c r="G188" s="120">
        <v>486.3</v>
      </c>
      <c r="H188" s="119" t="e">
        <f t="shared" si="12"/>
        <v>#DIV/0!</v>
      </c>
    </row>
    <row r="189" spans="1:8" hidden="1" x14ac:dyDescent="0.2">
      <c r="A189" s="13"/>
      <c r="B189" s="13"/>
      <c r="C189" s="13">
        <v>1382</v>
      </c>
      <c r="D189" s="13" t="s">
        <v>294</v>
      </c>
      <c r="E189" s="58"/>
      <c r="F189" s="199"/>
      <c r="G189" s="120">
        <v>0</v>
      </c>
      <c r="H189" s="119" t="e">
        <f t="shared" si="12"/>
        <v>#DIV/0!</v>
      </c>
    </row>
    <row r="190" spans="1:8" hidden="1" x14ac:dyDescent="0.2">
      <c r="A190" s="13"/>
      <c r="B190" s="13"/>
      <c r="C190" s="13">
        <v>1383</v>
      </c>
      <c r="D190" s="13" t="s">
        <v>245</v>
      </c>
      <c r="E190" s="58"/>
      <c r="F190" s="199"/>
      <c r="G190" s="120">
        <v>0</v>
      </c>
      <c r="H190" s="119" t="e">
        <f t="shared" si="12"/>
        <v>#DIV/0!</v>
      </c>
    </row>
    <row r="191" spans="1:8" x14ac:dyDescent="0.2">
      <c r="A191" s="13"/>
      <c r="B191" s="13"/>
      <c r="C191" s="13">
        <v>1511</v>
      </c>
      <c r="D191" s="13" t="s">
        <v>37</v>
      </c>
      <c r="E191" s="58">
        <v>23000</v>
      </c>
      <c r="F191" s="199">
        <v>23000</v>
      </c>
      <c r="G191" s="120">
        <v>280.60000000000002</v>
      </c>
      <c r="H191" s="119">
        <f t="shared" si="12"/>
        <v>1.22</v>
      </c>
    </row>
    <row r="192" spans="1:8" x14ac:dyDescent="0.2">
      <c r="A192" s="13"/>
      <c r="B192" s="13"/>
      <c r="C192" s="13">
        <v>2451</v>
      </c>
      <c r="D192" s="13" t="s">
        <v>434</v>
      </c>
      <c r="E192" s="58">
        <v>0</v>
      </c>
      <c r="F192" s="199">
        <v>0</v>
      </c>
      <c r="G192" s="120">
        <v>110</v>
      </c>
      <c r="H192" s="119" t="e">
        <f t="shared" si="12"/>
        <v>#DIV/0!</v>
      </c>
    </row>
    <row r="193" spans="1:8" hidden="1" x14ac:dyDescent="0.2">
      <c r="A193" s="13"/>
      <c r="B193" s="13"/>
      <c r="C193" s="13">
        <v>3201</v>
      </c>
      <c r="D193" s="13" t="s">
        <v>373</v>
      </c>
      <c r="E193" s="58">
        <v>0</v>
      </c>
      <c r="F193" s="199">
        <v>0</v>
      </c>
      <c r="G193" s="120">
        <v>0</v>
      </c>
      <c r="H193" s="119" t="e">
        <f t="shared" si="12"/>
        <v>#DIV/0!</v>
      </c>
    </row>
    <row r="194" spans="1:8" x14ac:dyDescent="0.2">
      <c r="A194" s="13"/>
      <c r="B194" s="13"/>
      <c r="C194" s="13">
        <v>4112</v>
      </c>
      <c r="D194" s="13" t="s">
        <v>36</v>
      </c>
      <c r="E194" s="58">
        <v>41223</v>
      </c>
      <c r="F194" s="199">
        <v>44026.3</v>
      </c>
      <c r="G194" s="130">
        <v>14675.6</v>
      </c>
      <c r="H194" s="119">
        <f t="shared" si="12"/>
        <v>33.333711894935526</v>
      </c>
    </row>
    <row r="195" spans="1:8" x14ac:dyDescent="0.2">
      <c r="A195" s="12">
        <v>33063</v>
      </c>
      <c r="B195" s="13"/>
      <c r="C195" s="13">
        <v>4116</v>
      </c>
      <c r="D195" s="13" t="s">
        <v>212</v>
      </c>
      <c r="E195" s="58">
        <v>0</v>
      </c>
      <c r="F195" s="199">
        <v>372.3</v>
      </c>
      <c r="G195" s="120">
        <v>372.1</v>
      </c>
      <c r="H195" s="119">
        <f t="shared" si="12"/>
        <v>99.946279881815741</v>
      </c>
    </row>
    <row r="196" spans="1:8" x14ac:dyDescent="0.2">
      <c r="A196" s="12">
        <v>13013</v>
      </c>
      <c r="B196" s="13"/>
      <c r="C196" s="13">
        <v>4116</v>
      </c>
      <c r="D196" s="13" t="s">
        <v>427</v>
      </c>
      <c r="E196" s="58">
        <v>0</v>
      </c>
      <c r="F196" s="199">
        <v>89</v>
      </c>
      <c r="G196" s="120">
        <v>88.9</v>
      </c>
      <c r="H196" s="119">
        <f t="shared" si="12"/>
        <v>99.887640449438209</v>
      </c>
    </row>
    <row r="197" spans="1:8" hidden="1" x14ac:dyDescent="0.2">
      <c r="A197" s="12">
        <v>34053</v>
      </c>
      <c r="B197" s="13"/>
      <c r="C197" s="13">
        <v>4116</v>
      </c>
      <c r="D197" s="13" t="s">
        <v>344</v>
      </c>
      <c r="E197" s="58">
        <v>0</v>
      </c>
      <c r="F197" s="199">
        <v>0</v>
      </c>
      <c r="G197" s="120">
        <v>0</v>
      </c>
      <c r="H197" s="119" t="e">
        <f>(#REF!/F197)*100</f>
        <v>#REF!</v>
      </c>
    </row>
    <row r="198" spans="1:8" hidden="1" x14ac:dyDescent="0.2">
      <c r="A198" s="12">
        <v>34070</v>
      </c>
      <c r="B198" s="13"/>
      <c r="C198" s="13">
        <v>4116</v>
      </c>
      <c r="D198" s="13" t="s">
        <v>301</v>
      </c>
      <c r="E198" s="58">
        <v>0</v>
      </c>
      <c r="F198" s="199">
        <v>0</v>
      </c>
      <c r="G198" s="120">
        <v>0</v>
      </c>
      <c r="H198" s="119" t="e">
        <f>(#REF!/F198)*100</f>
        <v>#REF!</v>
      </c>
    </row>
    <row r="199" spans="1:8" hidden="1" x14ac:dyDescent="0.2">
      <c r="A199" s="12">
        <v>341</v>
      </c>
      <c r="B199" s="13"/>
      <c r="C199" s="13">
        <v>4122</v>
      </c>
      <c r="D199" s="13" t="s">
        <v>313</v>
      </c>
      <c r="E199" s="58">
        <v>0</v>
      </c>
      <c r="F199" s="199">
        <v>0</v>
      </c>
      <c r="G199" s="120">
        <v>0</v>
      </c>
      <c r="H199" s="119" t="e">
        <f>(#REF!/F199)*100</f>
        <v>#REF!</v>
      </c>
    </row>
    <row r="200" spans="1:8" hidden="1" x14ac:dyDescent="0.2">
      <c r="A200" s="13">
        <v>431</v>
      </c>
      <c r="B200" s="13"/>
      <c r="C200" s="13">
        <v>4122</v>
      </c>
      <c r="D200" s="13" t="s">
        <v>290</v>
      </c>
      <c r="E200" s="58">
        <v>0</v>
      </c>
      <c r="F200" s="199">
        <v>0</v>
      </c>
      <c r="G200" s="120">
        <v>0</v>
      </c>
      <c r="H200" s="119" t="e">
        <f>(#REF!/F200)*100</f>
        <v>#REF!</v>
      </c>
    </row>
    <row r="201" spans="1:8" x14ac:dyDescent="0.2">
      <c r="A201" s="13">
        <v>435</v>
      </c>
      <c r="B201" s="13"/>
      <c r="C201" s="13">
        <v>4122</v>
      </c>
      <c r="D201" s="13" t="s">
        <v>291</v>
      </c>
      <c r="E201" s="58">
        <v>0</v>
      </c>
      <c r="F201" s="199">
        <v>1736</v>
      </c>
      <c r="G201" s="120">
        <v>1736</v>
      </c>
      <c r="H201" s="119">
        <f t="shared" ref="H201:H224" si="13">(G201/F201)*100</f>
        <v>100</v>
      </c>
    </row>
    <row r="202" spans="1:8" hidden="1" x14ac:dyDescent="0.2">
      <c r="A202" s="13">
        <v>214</v>
      </c>
      <c r="B202" s="13"/>
      <c r="C202" s="13">
        <v>4122</v>
      </c>
      <c r="D202" s="13" t="s">
        <v>307</v>
      </c>
      <c r="E202" s="58">
        <v>0</v>
      </c>
      <c r="F202" s="199">
        <v>0</v>
      </c>
      <c r="G202" s="120">
        <v>0</v>
      </c>
      <c r="H202" s="119" t="e">
        <f t="shared" si="13"/>
        <v>#DIV/0!</v>
      </c>
    </row>
    <row r="203" spans="1:8" hidden="1" x14ac:dyDescent="0.2">
      <c r="A203" s="13">
        <v>331</v>
      </c>
      <c r="B203" s="13"/>
      <c r="C203" s="13">
        <v>4122</v>
      </c>
      <c r="D203" s="13" t="s">
        <v>308</v>
      </c>
      <c r="E203" s="58">
        <v>0</v>
      </c>
      <c r="F203" s="199">
        <v>0</v>
      </c>
      <c r="G203" s="130">
        <v>0</v>
      </c>
      <c r="H203" s="119" t="e">
        <f t="shared" si="13"/>
        <v>#DIV/0!</v>
      </c>
    </row>
    <row r="204" spans="1:8" x14ac:dyDescent="0.2">
      <c r="A204" s="12">
        <v>13305</v>
      </c>
      <c r="B204" s="13"/>
      <c r="C204" s="13">
        <v>4122</v>
      </c>
      <c r="D204" s="13" t="s">
        <v>293</v>
      </c>
      <c r="E204" s="58">
        <v>0</v>
      </c>
      <c r="F204" s="199">
        <v>29629.599999999999</v>
      </c>
      <c r="G204" s="120">
        <v>17777.7</v>
      </c>
      <c r="H204" s="119">
        <f t="shared" si="13"/>
        <v>59.999797499797502</v>
      </c>
    </row>
    <row r="205" spans="1:8" hidden="1" x14ac:dyDescent="0.2">
      <c r="A205" s="13">
        <v>13014</v>
      </c>
      <c r="B205" s="13"/>
      <c r="C205" s="13">
        <v>4122</v>
      </c>
      <c r="D205" s="13" t="s">
        <v>324</v>
      </c>
      <c r="E205" s="58">
        <v>0</v>
      </c>
      <c r="F205" s="199">
        <v>0</v>
      </c>
      <c r="G205" s="120">
        <v>0</v>
      </c>
      <c r="H205" s="119" t="e">
        <f t="shared" si="13"/>
        <v>#DIV/0!</v>
      </c>
    </row>
    <row r="206" spans="1:8" x14ac:dyDescent="0.2">
      <c r="A206" s="13"/>
      <c r="B206" s="13">
        <v>3113</v>
      </c>
      <c r="C206" s="13">
        <v>2119</v>
      </c>
      <c r="D206" s="13" t="s">
        <v>68</v>
      </c>
      <c r="E206" s="58">
        <v>143</v>
      </c>
      <c r="F206" s="199">
        <v>143</v>
      </c>
      <c r="G206" s="120">
        <v>0</v>
      </c>
      <c r="H206" s="119">
        <f t="shared" si="13"/>
        <v>0</v>
      </c>
    </row>
    <row r="207" spans="1:8" x14ac:dyDescent="0.2">
      <c r="A207" s="13"/>
      <c r="B207" s="13">
        <v>3113</v>
      </c>
      <c r="C207" s="13">
        <v>2122</v>
      </c>
      <c r="D207" s="13" t="s">
        <v>414</v>
      </c>
      <c r="E207" s="58">
        <v>0</v>
      </c>
      <c r="F207" s="199">
        <v>214</v>
      </c>
      <c r="G207" s="120">
        <v>214</v>
      </c>
      <c r="H207" s="119">
        <f t="shared" si="13"/>
        <v>100</v>
      </c>
    </row>
    <row r="208" spans="1:8" x14ac:dyDescent="0.2">
      <c r="A208" s="13">
        <v>4205</v>
      </c>
      <c r="B208" s="13">
        <v>3113</v>
      </c>
      <c r="C208" s="13">
        <v>2229</v>
      </c>
      <c r="D208" s="13" t="s">
        <v>435</v>
      </c>
      <c r="E208" s="58">
        <v>0</v>
      </c>
      <c r="F208" s="199">
        <v>44.2</v>
      </c>
      <c r="G208" s="120">
        <v>44.1</v>
      </c>
      <c r="H208" s="119">
        <f t="shared" si="13"/>
        <v>99.773755656108591</v>
      </c>
    </row>
    <row r="209" spans="1:8" x14ac:dyDescent="0.2">
      <c r="A209" s="13"/>
      <c r="B209" s="13">
        <v>3313</v>
      </c>
      <c r="C209" s="13">
        <v>2132</v>
      </c>
      <c r="D209" s="13" t="s">
        <v>67</v>
      </c>
      <c r="E209" s="58">
        <v>332</v>
      </c>
      <c r="F209" s="199">
        <v>332</v>
      </c>
      <c r="G209" s="120">
        <v>0</v>
      </c>
      <c r="H209" s="119">
        <f t="shared" si="13"/>
        <v>0</v>
      </c>
    </row>
    <row r="210" spans="1:8" x14ac:dyDescent="0.2">
      <c r="A210" s="13"/>
      <c r="B210" s="13">
        <v>3313</v>
      </c>
      <c r="C210" s="13">
        <v>2133</v>
      </c>
      <c r="D210" s="13" t="s">
        <v>66</v>
      </c>
      <c r="E210" s="58">
        <v>18</v>
      </c>
      <c r="F210" s="199">
        <v>18</v>
      </c>
      <c r="G210" s="120">
        <v>0</v>
      </c>
      <c r="H210" s="119">
        <f t="shared" si="13"/>
        <v>0</v>
      </c>
    </row>
    <row r="211" spans="1:8" x14ac:dyDescent="0.2">
      <c r="A211" s="13"/>
      <c r="B211" s="13">
        <v>3412</v>
      </c>
      <c r="C211" s="13">
        <v>2324</v>
      </c>
      <c r="D211" s="13" t="s">
        <v>214</v>
      </c>
      <c r="E211" s="58">
        <v>0</v>
      </c>
      <c r="F211" s="199">
        <v>0</v>
      </c>
      <c r="G211" s="120">
        <v>5.3</v>
      </c>
      <c r="H211" s="119" t="e">
        <f t="shared" si="13"/>
        <v>#DIV/0!</v>
      </c>
    </row>
    <row r="212" spans="1:8" x14ac:dyDescent="0.2">
      <c r="A212" s="13"/>
      <c r="B212" s="13">
        <v>3412</v>
      </c>
      <c r="C212" s="13">
        <v>3113</v>
      </c>
      <c r="D212" s="13" t="s">
        <v>318</v>
      </c>
      <c r="E212" s="58">
        <v>0</v>
      </c>
      <c r="F212" s="199">
        <v>0</v>
      </c>
      <c r="G212" s="120">
        <v>4.5</v>
      </c>
      <c r="H212" s="119" t="e">
        <f t="shared" si="13"/>
        <v>#DIV/0!</v>
      </c>
    </row>
    <row r="213" spans="1:8" hidden="1" x14ac:dyDescent="0.2">
      <c r="A213" s="13"/>
      <c r="B213" s="13">
        <v>4359</v>
      </c>
      <c r="C213" s="13">
        <v>2122</v>
      </c>
      <c r="D213" s="13" t="s">
        <v>345</v>
      </c>
      <c r="E213" s="58">
        <v>0</v>
      </c>
      <c r="F213" s="199">
        <v>0</v>
      </c>
      <c r="G213" s="120">
        <v>0</v>
      </c>
      <c r="H213" s="119" t="e">
        <f t="shared" si="13"/>
        <v>#DIV/0!</v>
      </c>
    </row>
    <row r="214" spans="1:8" ht="15.6" customHeight="1" x14ac:dyDescent="0.2">
      <c r="A214" s="13"/>
      <c r="B214" s="13">
        <v>6171</v>
      </c>
      <c r="C214" s="13">
        <v>2212</v>
      </c>
      <c r="D214" s="13" t="s">
        <v>240</v>
      </c>
      <c r="E214" s="58">
        <v>10</v>
      </c>
      <c r="F214" s="199">
        <v>10</v>
      </c>
      <c r="G214" s="120">
        <v>6.5</v>
      </c>
      <c r="H214" s="119">
        <f t="shared" si="13"/>
        <v>65</v>
      </c>
    </row>
    <row r="215" spans="1:8" ht="15.6" hidden="1" customHeight="1" x14ac:dyDescent="0.2">
      <c r="A215" s="13"/>
      <c r="B215" s="13">
        <v>6171</v>
      </c>
      <c r="C215" s="13">
        <v>2324</v>
      </c>
      <c r="D215" s="13" t="s">
        <v>241</v>
      </c>
      <c r="E215" s="58"/>
      <c r="F215" s="199"/>
      <c r="G215" s="120">
        <v>0</v>
      </c>
      <c r="H215" s="119" t="e">
        <f t="shared" si="13"/>
        <v>#DIV/0!</v>
      </c>
    </row>
    <row r="216" spans="1:8" ht="15.6" customHeight="1" x14ac:dyDescent="0.2">
      <c r="A216" s="13"/>
      <c r="B216" s="13">
        <v>6310</v>
      </c>
      <c r="C216" s="13">
        <v>2141</v>
      </c>
      <c r="D216" s="13" t="s">
        <v>244</v>
      </c>
      <c r="E216" s="58">
        <v>10</v>
      </c>
      <c r="F216" s="199">
        <v>10</v>
      </c>
      <c r="G216" s="120">
        <v>1.2</v>
      </c>
      <c r="H216" s="119">
        <f t="shared" si="13"/>
        <v>12</v>
      </c>
    </row>
    <row r="217" spans="1:8" hidden="1" x14ac:dyDescent="0.2">
      <c r="A217" s="13"/>
      <c r="B217" s="13">
        <v>6310</v>
      </c>
      <c r="C217" s="13">
        <v>2324</v>
      </c>
      <c r="D217" s="13" t="s">
        <v>35</v>
      </c>
      <c r="E217" s="58"/>
      <c r="F217" s="199"/>
      <c r="G217" s="120">
        <v>0</v>
      </c>
      <c r="H217" s="119" t="e">
        <f t="shared" si="13"/>
        <v>#DIV/0!</v>
      </c>
    </row>
    <row r="218" spans="1:8" hidden="1" x14ac:dyDescent="0.2">
      <c r="A218" s="13"/>
      <c r="B218" s="13">
        <v>6310</v>
      </c>
      <c r="C218" s="13">
        <v>2142</v>
      </c>
      <c r="D218" s="13" t="s">
        <v>242</v>
      </c>
      <c r="E218" s="58">
        <v>0</v>
      </c>
      <c r="F218" s="199">
        <v>0</v>
      </c>
      <c r="G218" s="120">
        <v>0</v>
      </c>
      <c r="H218" s="119" t="e">
        <f t="shared" si="13"/>
        <v>#DIV/0!</v>
      </c>
    </row>
    <row r="219" spans="1:8" hidden="1" x14ac:dyDescent="0.2">
      <c r="A219" s="13"/>
      <c r="B219" s="13">
        <v>6310</v>
      </c>
      <c r="C219" s="13">
        <v>2143</v>
      </c>
      <c r="D219" s="13" t="s">
        <v>34</v>
      </c>
      <c r="E219" s="58">
        <v>0</v>
      </c>
      <c r="F219" s="199">
        <v>0</v>
      </c>
      <c r="G219" s="120">
        <v>0</v>
      </c>
      <c r="H219" s="119" t="e">
        <f t="shared" si="13"/>
        <v>#DIV/0!</v>
      </c>
    </row>
    <row r="220" spans="1:8" hidden="1" x14ac:dyDescent="0.2">
      <c r="A220" s="13"/>
      <c r="B220" s="13">
        <v>6310</v>
      </c>
      <c r="C220" s="13">
        <v>2329</v>
      </c>
      <c r="D220" s="13" t="s">
        <v>33</v>
      </c>
      <c r="E220" s="58"/>
      <c r="F220" s="199"/>
      <c r="G220" s="120">
        <v>0</v>
      </c>
      <c r="H220" s="119" t="e">
        <f t="shared" si="13"/>
        <v>#DIV/0!</v>
      </c>
    </row>
    <row r="221" spans="1:8" hidden="1" x14ac:dyDescent="0.2">
      <c r="A221" s="13"/>
      <c r="B221" s="13">
        <v>6330</v>
      </c>
      <c r="C221" s="13">
        <v>4132</v>
      </c>
      <c r="D221" s="13" t="s">
        <v>32</v>
      </c>
      <c r="E221" s="58">
        <v>0</v>
      </c>
      <c r="F221" s="199">
        <v>0</v>
      </c>
      <c r="G221" s="120">
        <v>0</v>
      </c>
      <c r="H221" s="119" t="e">
        <f t="shared" si="13"/>
        <v>#DIV/0!</v>
      </c>
    </row>
    <row r="222" spans="1:8" hidden="1" x14ac:dyDescent="0.2">
      <c r="A222" s="13"/>
      <c r="B222" s="13">
        <v>6409</v>
      </c>
      <c r="C222" s="13">
        <v>2328</v>
      </c>
      <c r="D222" s="13" t="s">
        <v>243</v>
      </c>
      <c r="E222" s="58">
        <v>0</v>
      </c>
      <c r="F222" s="199">
        <v>0</v>
      </c>
      <c r="G222" s="120">
        <v>0</v>
      </c>
      <c r="H222" s="119" t="e">
        <f t="shared" si="13"/>
        <v>#DIV/0!</v>
      </c>
    </row>
    <row r="223" spans="1:8" x14ac:dyDescent="0.2">
      <c r="A223" s="33"/>
      <c r="B223" s="13">
        <v>6402</v>
      </c>
      <c r="C223" s="13">
        <v>2229</v>
      </c>
      <c r="D223" s="13" t="s">
        <v>63</v>
      </c>
      <c r="E223" s="58">
        <v>0</v>
      </c>
      <c r="F223" s="199">
        <v>0</v>
      </c>
      <c r="G223" s="120">
        <v>0.4</v>
      </c>
      <c r="H223" s="119" t="e">
        <f t="shared" si="13"/>
        <v>#DIV/0!</v>
      </c>
    </row>
    <row r="224" spans="1:8" x14ac:dyDescent="0.2">
      <c r="A224" s="33"/>
      <c r="B224" s="13">
        <v>6409</v>
      </c>
      <c r="C224" s="13">
        <v>2328</v>
      </c>
      <c r="D224" s="13" t="s">
        <v>415</v>
      </c>
      <c r="E224" s="58">
        <v>0</v>
      </c>
      <c r="F224" s="199">
        <v>0</v>
      </c>
      <c r="G224" s="120">
        <v>5.5</v>
      </c>
      <c r="H224" s="119" t="e">
        <f t="shared" si="13"/>
        <v>#DIV/0!</v>
      </c>
    </row>
    <row r="225" spans="1:8" hidden="1" x14ac:dyDescent="0.2">
      <c r="A225" s="33"/>
      <c r="B225" s="13">
        <v>6409</v>
      </c>
      <c r="C225" s="13">
        <v>2329</v>
      </c>
      <c r="D225" s="13" t="s">
        <v>19</v>
      </c>
      <c r="E225" s="58">
        <v>0</v>
      </c>
      <c r="F225" s="199">
        <v>0</v>
      </c>
      <c r="G225" s="120">
        <v>0</v>
      </c>
      <c r="H225" s="119" t="e">
        <f>(#REF!/F225)*100</f>
        <v>#REF!</v>
      </c>
    </row>
    <row r="226" spans="1:8" ht="15.75" customHeight="1" thickBot="1" x14ac:dyDescent="0.3">
      <c r="A226" s="11"/>
      <c r="B226" s="11"/>
      <c r="C226" s="11"/>
      <c r="D226" s="11"/>
      <c r="E226" s="243"/>
      <c r="F226" s="216"/>
      <c r="G226" s="230"/>
      <c r="H226" s="138"/>
    </row>
    <row r="227" spans="1:8" s="6" customFormat="1" ht="21.75" customHeight="1" thickTop="1" thickBot="1" x14ac:dyDescent="0.3">
      <c r="A227" s="9"/>
      <c r="B227" s="9"/>
      <c r="C227" s="9"/>
      <c r="D227" s="28" t="s">
        <v>31</v>
      </c>
      <c r="E227" s="232">
        <f t="shared" ref="E227:G227" si="14">SUM(E176:E226)</f>
        <v>431673</v>
      </c>
      <c r="F227" s="211">
        <f t="shared" si="14"/>
        <v>470753.39999999997</v>
      </c>
      <c r="G227" s="231">
        <f t="shared" si="14"/>
        <v>165930.70000000001</v>
      </c>
      <c r="H227" s="119">
        <f t="shared" ref="H227" si="15">(G227/F227)*100</f>
        <v>35.24790261737887</v>
      </c>
    </row>
    <row r="228" spans="1:8" ht="15" customHeight="1" x14ac:dyDescent="0.25">
      <c r="A228" s="7"/>
      <c r="B228" s="7"/>
      <c r="C228" s="7"/>
      <c r="D228" s="8"/>
      <c r="E228" s="217"/>
      <c r="F228" s="217"/>
    </row>
    <row r="229" spans="1:8" ht="0.75" customHeight="1" thickBot="1" x14ac:dyDescent="0.25">
      <c r="A229" s="6"/>
      <c r="B229" s="7"/>
      <c r="C229" s="7"/>
      <c r="D229" s="7"/>
      <c r="E229" s="61"/>
      <c r="F229" s="61"/>
    </row>
    <row r="230" spans="1:8" ht="15.75" hidden="1" thickBot="1" x14ac:dyDescent="0.25">
      <c r="A230" s="6"/>
      <c r="B230" s="7"/>
      <c r="C230" s="7"/>
      <c r="D230" s="7"/>
      <c r="E230" s="61"/>
      <c r="F230" s="61"/>
    </row>
    <row r="231" spans="1:8" ht="15" hidden="1" customHeight="1" thickBot="1" x14ac:dyDescent="0.25">
      <c r="A231" s="6"/>
      <c r="B231" s="7"/>
      <c r="C231" s="7"/>
      <c r="D231" s="7"/>
      <c r="E231" s="61"/>
      <c r="F231" s="61"/>
    </row>
    <row r="232" spans="1:8" ht="15.75" x14ac:dyDescent="0.25">
      <c r="A232" s="24" t="s">
        <v>14</v>
      </c>
      <c r="B232" s="24" t="s">
        <v>440</v>
      </c>
      <c r="C232" s="24" t="s">
        <v>439</v>
      </c>
      <c r="D232" s="23" t="s">
        <v>12</v>
      </c>
      <c r="E232" s="22" t="s">
        <v>11</v>
      </c>
      <c r="F232" s="22" t="s">
        <v>11</v>
      </c>
      <c r="G232" s="22" t="s">
        <v>0</v>
      </c>
      <c r="H232" s="121" t="s">
        <v>384</v>
      </c>
    </row>
    <row r="233" spans="1:8" ht="15.75" customHeight="1" thickBot="1" x14ac:dyDescent="0.3">
      <c r="A233" s="21"/>
      <c r="B233" s="21"/>
      <c r="C233" s="21"/>
      <c r="D233" s="20"/>
      <c r="E233" s="207" t="s">
        <v>10</v>
      </c>
      <c r="F233" s="209" t="s">
        <v>9</v>
      </c>
      <c r="G233" s="207" t="s">
        <v>386</v>
      </c>
      <c r="H233" s="132" t="s">
        <v>385</v>
      </c>
    </row>
    <row r="234" spans="1:8" ht="16.5" customHeight="1" thickTop="1" x14ac:dyDescent="0.25">
      <c r="A234" s="30">
        <v>120</v>
      </c>
      <c r="B234" s="30"/>
      <c r="C234" s="30"/>
      <c r="D234" s="34" t="s">
        <v>30</v>
      </c>
      <c r="E234" s="57"/>
      <c r="F234" s="212"/>
      <c r="G234" s="227"/>
      <c r="H234" s="136"/>
    </row>
    <row r="235" spans="1:8" ht="16.5" customHeight="1" x14ac:dyDescent="0.25">
      <c r="A235" s="34"/>
      <c r="B235" s="34"/>
      <c r="C235" s="34"/>
      <c r="D235" s="34"/>
      <c r="E235" s="58"/>
      <c r="F235" s="199"/>
      <c r="G235" s="224"/>
      <c r="H235" s="124"/>
    </row>
    <row r="236" spans="1:8" x14ac:dyDescent="0.2">
      <c r="A236" s="13"/>
      <c r="B236" s="13"/>
      <c r="C236" s="13">
        <v>1361</v>
      </c>
      <c r="D236" s="13" t="s">
        <v>29</v>
      </c>
      <c r="E236" s="242">
        <v>0</v>
      </c>
      <c r="F236" s="215">
        <v>0</v>
      </c>
      <c r="G236" s="120">
        <v>0</v>
      </c>
      <c r="H236" s="119" t="e">
        <f t="shared" ref="H236:H287" si="16">(G236/F236)*100</f>
        <v>#DIV/0!</v>
      </c>
    </row>
    <row r="237" spans="1:8" ht="15" hidden="1" customHeight="1" x14ac:dyDescent="0.25">
      <c r="A237" s="47"/>
      <c r="B237" s="30"/>
      <c r="C237" s="49">
        <v>4116</v>
      </c>
      <c r="D237" s="35" t="s">
        <v>362</v>
      </c>
      <c r="E237" s="58">
        <v>0</v>
      </c>
      <c r="F237" s="199">
        <v>0</v>
      </c>
      <c r="G237" s="120">
        <v>0</v>
      </c>
      <c r="H237" s="119" t="e">
        <f t="shared" si="16"/>
        <v>#DIV/0!</v>
      </c>
    </row>
    <row r="238" spans="1:8" ht="15" customHeight="1" x14ac:dyDescent="0.25">
      <c r="A238" s="47">
        <v>17015</v>
      </c>
      <c r="B238" s="30"/>
      <c r="C238" s="49">
        <v>4116</v>
      </c>
      <c r="D238" s="35" t="s">
        <v>363</v>
      </c>
      <c r="E238" s="58">
        <v>1</v>
      </c>
      <c r="F238" s="199">
        <v>1</v>
      </c>
      <c r="G238" s="120">
        <v>0</v>
      </c>
      <c r="H238" s="119">
        <f t="shared" si="16"/>
        <v>0</v>
      </c>
    </row>
    <row r="239" spans="1:8" ht="15" customHeight="1" x14ac:dyDescent="0.25">
      <c r="A239" s="47">
        <v>17016</v>
      </c>
      <c r="B239" s="30"/>
      <c r="C239" s="49">
        <v>4116</v>
      </c>
      <c r="D239" s="35" t="s">
        <v>366</v>
      </c>
      <c r="E239" s="58">
        <v>10</v>
      </c>
      <c r="F239" s="199">
        <v>10</v>
      </c>
      <c r="G239" s="120">
        <v>0</v>
      </c>
      <c r="H239" s="119">
        <f t="shared" si="16"/>
        <v>0</v>
      </c>
    </row>
    <row r="240" spans="1:8" ht="12.75" hidden="1" customHeight="1" x14ac:dyDescent="0.25">
      <c r="A240" s="47"/>
      <c r="B240" s="30"/>
      <c r="C240" s="49">
        <v>4213</v>
      </c>
      <c r="D240" s="48" t="s">
        <v>367</v>
      </c>
      <c r="E240" s="58">
        <v>0</v>
      </c>
      <c r="F240" s="199">
        <v>0</v>
      </c>
      <c r="G240" s="120">
        <v>0</v>
      </c>
      <c r="H240" s="119" t="e">
        <f t="shared" si="16"/>
        <v>#DIV/0!</v>
      </c>
    </row>
    <row r="241" spans="1:8" ht="15" customHeight="1" x14ac:dyDescent="0.25">
      <c r="A241" s="47">
        <v>90992</v>
      </c>
      <c r="B241" s="30"/>
      <c r="C241" s="49">
        <v>4213</v>
      </c>
      <c r="D241" s="48" t="s">
        <v>368</v>
      </c>
      <c r="E241" s="58">
        <v>434</v>
      </c>
      <c r="F241" s="199">
        <v>434</v>
      </c>
      <c r="G241" s="120">
        <v>0</v>
      </c>
      <c r="H241" s="119">
        <f t="shared" si="16"/>
        <v>0</v>
      </c>
    </row>
    <row r="242" spans="1:8" ht="15" customHeight="1" x14ac:dyDescent="0.25">
      <c r="A242" s="47">
        <v>17968</v>
      </c>
      <c r="B242" s="30"/>
      <c r="C242" s="49">
        <v>4216</v>
      </c>
      <c r="D242" s="48" t="s">
        <v>364</v>
      </c>
      <c r="E242" s="58">
        <v>600</v>
      </c>
      <c r="F242" s="199">
        <v>600</v>
      </c>
      <c r="G242" s="120">
        <v>0</v>
      </c>
      <c r="H242" s="119">
        <f t="shared" si="16"/>
        <v>0</v>
      </c>
    </row>
    <row r="243" spans="1:8" ht="15" customHeight="1" x14ac:dyDescent="0.2">
      <c r="A243" s="46">
        <v>17969</v>
      </c>
      <c r="B243" s="45"/>
      <c r="C243" s="43">
        <v>4216</v>
      </c>
      <c r="D243" s="48" t="s">
        <v>365</v>
      </c>
      <c r="E243" s="58">
        <v>10200</v>
      </c>
      <c r="F243" s="199">
        <v>10200</v>
      </c>
      <c r="G243" s="120">
        <v>0</v>
      </c>
      <c r="H243" s="119">
        <f t="shared" si="16"/>
        <v>0</v>
      </c>
    </row>
    <row r="244" spans="1:8" ht="15" customHeight="1" x14ac:dyDescent="0.2">
      <c r="A244" s="46">
        <v>13419</v>
      </c>
      <c r="B244" s="45"/>
      <c r="C244" s="43">
        <v>4216</v>
      </c>
      <c r="D244" s="48" t="s">
        <v>428</v>
      </c>
      <c r="E244" s="58">
        <v>27624</v>
      </c>
      <c r="F244" s="199">
        <v>27624</v>
      </c>
      <c r="G244" s="120">
        <v>0</v>
      </c>
      <c r="H244" s="119">
        <f t="shared" si="16"/>
        <v>0</v>
      </c>
    </row>
    <row r="245" spans="1:8" ht="15" hidden="1" customHeight="1" x14ac:dyDescent="0.2">
      <c r="A245" s="46"/>
      <c r="B245" s="45"/>
      <c r="C245" s="43">
        <v>4152</v>
      </c>
      <c r="D245" s="48" t="s">
        <v>370</v>
      </c>
      <c r="E245" s="58">
        <v>0</v>
      </c>
      <c r="F245" s="199">
        <v>0</v>
      </c>
      <c r="G245" s="120">
        <v>0</v>
      </c>
      <c r="H245" s="119" t="e">
        <f t="shared" si="16"/>
        <v>#DIV/0!</v>
      </c>
    </row>
    <row r="246" spans="1:8" ht="15" hidden="1" customHeight="1" x14ac:dyDescent="0.2">
      <c r="A246" s="46"/>
      <c r="B246" s="45"/>
      <c r="C246" s="43">
        <v>4232</v>
      </c>
      <c r="D246" s="48" t="s">
        <v>369</v>
      </c>
      <c r="E246" s="58">
        <v>0</v>
      </c>
      <c r="F246" s="199">
        <v>0</v>
      </c>
      <c r="G246" s="120">
        <v>0</v>
      </c>
      <c r="H246" s="119" t="e">
        <f t="shared" si="16"/>
        <v>#DIV/0!</v>
      </c>
    </row>
    <row r="247" spans="1:8" ht="16.5" customHeight="1" x14ac:dyDescent="0.2">
      <c r="A247" s="13"/>
      <c r="B247" s="13">
        <v>1014</v>
      </c>
      <c r="C247" s="13">
        <v>2132</v>
      </c>
      <c r="D247" s="54" t="s">
        <v>305</v>
      </c>
      <c r="E247" s="242">
        <v>24</v>
      </c>
      <c r="F247" s="215">
        <v>24</v>
      </c>
      <c r="G247" s="120">
        <v>8.6</v>
      </c>
      <c r="H247" s="119">
        <f t="shared" si="16"/>
        <v>35.833333333333336</v>
      </c>
    </row>
    <row r="248" spans="1:8" ht="16.5" hidden="1" customHeight="1" x14ac:dyDescent="0.2">
      <c r="A248" s="46"/>
      <c r="B248" s="45">
        <v>2212</v>
      </c>
      <c r="C248" s="43">
        <v>2212</v>
      </c>
      <c r="D248" s="42" t="s">
        <v>355</v>
      </c>
      <c r="E248" s="58">
        <v>0</v>
      </c>
      <c r="F248" s="199">
        <v>0</v>
      </c>
      <c r="G248" s="120">
        <v>0</v>
      </c>
      <c r="H248" s="119" t="e">
        <f t="shared" si="16"/>
        <v>#DIV/0!</v>
      </c>
    </row>
    <row r="249" spans="1:8" ht="16.5" hidden="1" customHeight="1" x14ac:dyDescent="0.2">
      <c r="A249" s="44"/>
      <c r="B249" s="43">
        <v>2212</v>
      </c>
      <c r="C249" s="13">
        <v>2324</v>
      </c>
      <c r="D249" s="13" t="s">
        <v>356</v>
      </c>
      <c r="E249" s="58">
        <v>0</v>
      </c>
      <c r="F249" s="199">
        <v>0</v>
      </c>
      <c r="G249" s="120">
        <v>0</v>
      </c>
      <c r="H249" s="119" t="e">
        <f t="shared" si="16"/>
        <v>#DIV/0!</v>
      </c>
    </row>
    <row r="250" spans="1:8" ht="16.5" hidden="1" customHeight="1" x14ac:dyDescent="0.2">
      <c r="A250" s="12"/>
      <c r="B250" s="13">
        <v>3326</v>
      </c>
      <c r="C250" s="13">
        <v>3121</v>
      </c>
      <c r="D250" s="13" t="s">
        <v>351</v>
      </c>
      <c r="E250" s="58">
        <v>0</v>
      </c>
      <c r="F250" s="199">
        <v>0</v>
      </c>
      <c r="G250" s="120">
        <v>0</v>
      </c>
      <c r="H250" s="119" t="e">
        <f t="shared" si="16"/>
        <v>#DIV/0!</v>
      </c>
    </row>
    <row r="251" spans="1:8" x14ac:dyDescent="0.2">
      <c r="A251" s="13"/>
      <c r="B251" s="13">
        <v>3612</v>
      </c>
      <c r="C251" s="13">
        <v>2111</v>
      </c>
      <c r="D251" s="13" t="s">
        <v>246</v>
      </c>
      <c r="E251" s="242">
        <v>1660</v>
      </c>
      <c r="F251" s="215">
        <v>1660</v>
      </c>
      <c r="G251" s="120">
        <v>585.79999999999995</v>
      </c>
      <c r="H251" s="119">
        <f t="shared" si="16"/>
        <v>35.289156626506021</v>
      </c>
    </row>
    <row r="252" spans="1:8" x14ac:dyDescent="0.2">
      <c r="A252" s="13"/>
      <c r="B252" s="13">
        <v>3612</v>
      </c>
      <c r="C252" s="13">
        <v>2132</v>
      </c>
      <c r="D252" s="13" t="s">
        <v>247</v>
      </c>
      <c r="E252" s="242">
        <v>6300</v>
      </c>
      <c r="F252" s="215">
        <v>6300</v>
      </c>
      <c r="G252" s="120">
        <v>2262.6</v>
      </c>
      <c r="H252" s="119">
        <f t="shared" si="16"/>
        <v>35.914285714285718</v>
      </c>
    </row>
    <row r="253" spans="1:8" hidden="1" x14ac:dyDescent="0.2">
      <c r="A253" s="13"/>
      <c r="B253" s="13">
        <v>3612</v>
      </c>
      <c r="C253" s="13">
        <v>2322</v>
      </c>
      <c r="D253" s="13" t="s">
        <v>28</v>
      </c>
      <c r="E253" s="242">
        <v>0</v>
      </c>
      <c r="F253" s="215">
        <v>0</v>
      </c>
      <c r="G253" s="120">
        <v>0</v>
      </c>
      <c r="H253" s="119" t="e">
        <f t="shared" si="16"/>
        <v>#DIV/0!</v>
      </c>
    </row>
    <row r="254" spans="1:8" x14ac:dyDescent="0.2">
      <c r="A254" s="13"/>
      <c r="B254" s="13">
        <v>3612</v>
      </c>
      <c r="C254" s="13">
        <v>2324</v>
      </c>
      <c r="D254" s="13" t="s">
        <v>248</v>
      </c>
      <c r="E254" s="242">
        <v>130</v>
      </c>
      <c r="F254" s="215">
        <v>130</v>
      </c>
      <c r="G254" s="120">
        <v>170.6</v>
      </c>
      <c r="H254" s="119">
        <f t="shared" si="16"/>
        <v>131.23076923076923</v>
      </c>
    </row>
    <row r="255" spans="1:8" hidden="1" x14ac:dyDescent="0.2">
      <c r="A255" s="13"/>
      <c r="B255" s="13">
        <v>3612</v>
      </c>
      <c r="C255" s="13">
        <v>2329</v>
      </c>
      <c r="D255" s="13" t="s">
        <v>27</v>
      </c>
      <c r="E255" s="244"/>
      <c r="F255" s="199"/>
      <c r="G255" s="120">
        <v>0</v>
      </c>
      <c r="H255" s="119" t="e">
        <f t="shared" si="16"/>
        <v>#DIV/0!</v>
      </c>
    </row>
    <row r="256" spans="1:8" x14ac:dyDescent="0.2">
      <c r="A256" s="13"/>
      <c r="B256" s="13">
        <v>3612</v>
      </c>
      <c r="C256" s="13">
        <v>3112</v>
      </c>
      <c r="D256" s="13" t="s">
        <v>249</v>
      </c>
      <c r="E256" s="242">
        <v>8216</v>
      </c>
      <c r="F256" s="215">
        <v>8216</v>
      </c>
      <c r="G256" s="120">
        <v>1870.4</v>
      </c>
      <c r="H256" s="119">
        <f t="shared" si="16"/>
        <v>22.765335929892892</v>
      </c>
    </row>
    <row r="257" spans="1:8" x14ac:dyDescent="0.2">
      <c r="A257" s="13"/>
      <c r="B257" s="13">
        <v>3613</v>
      </c>
      <c r="C257" s="13">
        <v>2111</v>
      </c>
      <c r="D257" s="13" t="s">
        <v>250</v>
      </c>
      <c r="E257" s="242">
        <v>2500</v>
      </c>
      <c r="F257" s="215">
        <v>2500</v>
      </c>
      <c r="G257" s="120">
        <v>969.5</v>
      </c>
      <c r="H257" s="119">
        <f t="shared" si="16"/>
        <v>38.78</v>
      </c>
    </row>
    <row r="258" spans="1:8" x14ac:dyDescent="0.2">
      <c r="A258" s="13"/>
      <c r="B258" s="13">
        <v>3613</v>
      </c>
      <c r="C258" s="13">
        <v>2132</v>
      </c>
      <c r="D258" s="13" t="s">
        <v>251</v>
      </c>
      <c r="E258" s="242">
        <v>4900</v>
      </c>
      <c r="F258" s="215">
        <v>4900</v>
      </c>
      <c r="G258" s="120">
        <v>1914.6</v>
      </c>
      <c r="H258" s="119">
        <f t="shared" si="16"/>
        <v>39.073469387755097</v>
      </c>
    </row>
    <row r="259" spans="1:8" hidden="1" x14ac:dyDescent="0.2">
      <c r="A259" s="33"/>
      <c r="B259" s="13">
        <v>3613</v>
      </c>
      <c r="C259" s="13">
        <v>2133</v>
      </c>
      <c r="D259" s="13" t="s">
        <v>26</v>
      </c>
      <c r="E259" s="58"/>
      <c r="F259" s="199"/>
      <c r="G259" s="120">
        <v>0</v>
      </c>
      <c r="H259" s="119" t="e">
        <f t="shared" si="16"/>
        <v>#DIV/0!</v>
      </c>
    </row>
    <row r="260" spans="1:8" hidden="1" x14ac:dyDescent="0.2">
      <c r="A260" s="33"/>
      <c r="B260" s="13">
        <v>3613</v>
      </c>
      <c r="C260" s="13">
        <v>2310</v>
      </c>
      <c r="D260" s="13" t="s">
        <v>25</v>
      </c>
      <c r="E260" s="58"/>
      <c r="F260" s="199"/>
      <c r="G260" s="120">
        <v>0</v>
      </c>
      <c r="H260" s="119" t="e">
        <f t="shared" si="16"/>
        <v>#DIV/0!</v>
      </c>
    </row>
    <row r="261" spans="1:8" hidden="1" x14ac:dyDescent="0.2">
      <c r="A261" s="33"/>
      <c r="B261" s="13">
        <v>3613</v>
      </c>
      <c r="C261" s="13">
        <v>2322</v>
      </c>
      <c r="D261" s="13" t="s">
        <v>24</v>
      </c>
      <c r="E261" s="58"/>
      <c r="F261" s="199"/>
      <c r="G261" s="120">
        <v>0</v>
      </c>
      <c r="H261" s="119" t="e">
        <f t="shared" si="16"/>
        <v>#DIV/0!</v>
      </c>
    </row>
    <row r="262" spans="1:8" x14ac:dyDescent="0.2">
      <c r="A262" s="33"/>
      <c r="B262" s="13">
        <v>3613</v>
      </c>
      <c r="C262" s="13">
        <v>2324</v>
      </c>
      <c r="D262" s="13" t="s">
        <v>252</v>
      </c>
      <c r="E262" s="242">
        <v>0</v>
      </c>
      <c r="F262" s="215">
        <v>0</v>
      </c>
      <c r="G262" s="120">
        <v>140.19999999999999</v>
      </c>
      <c r="H262" s="119" t="e">
        <f t="shared" si="16"/>
        <v>#DIV/0!</v>
      </c>
    </row>
    <row r="263" spans="1:8" x14ac:dyDescent="0.2">
      <c r="A263" s="33"/>
      <c r="B263" s="13">
        <v>3613</v>
      </c>
      <c r="C263" s="13">
        <v>3112</v>
      </c>
      <c r="D263" s="13" t="s">
        <v>253</v>
      </c>
      <c r="E263" s="242">
        <v>5000</v>
      </c>
      <c r="F263" s="215">
        <v>5000</v>
      </c>
      <c r="G263" s="130">
        <v>4100</v>
      </c>
      <c r="H263" s="119">
        <f t="shared" si="16"/>
        <v>82</v>
      </c>
    </row>
    <row r="264" spans="1:8" hidden="1" x14ac:dyDescent="0.2">
      <c r="A264" s="33"/>
      <c r="B264" s="13">
        <v>3631</v>
      </c>
      <c r="C264" s="13">
        <v>2133</v>
      </c>
      <c r="D264" s="13" t="s">
        <v>254</v>
      </c>
      <c r="E264" s="58"/>
      <c r="F264" s="199"/>
      <c r="G264" s="120">
        <v>0</v>
      </c>
      <c r="H264" s="119" t="e">
        <f t="shared" si="16"/>
        <v>#DIV/0!</v>
      </c>
    </row>
    <row r="265" spans="1:8" x14ac:dyDescent="0.2">
      <c r="A265" s="33"/>
      <c r="B265" s="13">
        <v>3632</v>
      </c>
      <c r="C265" s="13">
        <v>2111</v>
      </c>
      <c r="D265" s="13" t="s">
        <v>255</v>
      </c>
      <c r="E265" s="242">
        <v>350</v>
      </c>
      <c r="F265" s="215">
        <v>350</v>
      </c>
      <c r="G265" s="120">
        <v>507.1</v>
      </c>
      <c r="H265" s="119">
        <f t="shared" si="16"/>
        <v>144.88571428571427</v>
      </c>
    </row>
    <row r="266" spans="1:8" x14ac:dyDescent="0.2">
      <c r="A266" s="33"/>
      <c r="B266" s="13">
        <v>3632</v>
      </c>
      <c r="C266" s="13">
        <v>2132</v>
      </c>
      <c r="D266" s="13" t="s">
        <v>256</v>
      </c>
      <c r="E266" s="242">
        <v>120</v>
      </c>
      <c r="F266" s="215">
        <v>120</v>
      </c>
      <c r="G266" s="120">
        <v>174</v>
      </c>
      <c r="H266" s="119">
        <f t="shared" si="16"/>
        <v>145</v>
      </c>
    </row>
    <row r="267" spans="1:8" x14ac:dyDescent="0.2">
      <c r="A267" s="33"/>
      <c r="B267" s="13">
        <v>3632</v>
      </c>
      <c r="C267" s="13">
        <v>2133</v>
      </c>
      <c r="D267" s="13" t="s">
        <v>257</v>
      </c>
      <c r="E267" s="242">
        <v>5</v>
      </c>
      <c r="F267" s="215">
        <v>5</v>
      </c>
      <c r="G267" s="120">
        <v>10</v>
      </c>
      <c r="H267" s="119">
        <f t="shared" si="16"/>
        <v>200</v>
      </c>
    </row>
    <row r="268" spans="1:8" x14ac:dyDescent="0.2">
      <c r="A268" s="33"/>
      <c r="B268" s="13">
        <v>3632</v>
      </c>
      <c r="C268" s="13">
        <v>2324</v>
      </c>
      <c r="D268" s="13" t="s">
        <v>258</v>
      </c>
      <c r="E268" s="242">
        <v>0</v>
      </c>
      <c r="F268" s="215">
        <v>0</v>
      </c>
      <c r="G268" s="120">
        <v>20</v>
      </c>
      <c r="H268" s="119" t="e">
        <f t="shared" si="16"/>
        <v>#DIV/0!</v>
      </c>
    </row>
    <row r="269" spans="1:8" x14ac:dyDescent="0.2">
      <c r="A269" s="33"/>
      <c r="B269" s="13">
        <v>3632</v>
      </c>
      <c r="C269" s="13">
        <v>2329</v>
      </c>
      <c r="D269" s="13" t="s">
        <v>259</v>
      </c>
      <c r="E269" s="242">
        <v>100</v>
      </c>
      <c r="F269" s="215">
        <v>100</v>
      </c>
      <c r="G269" s="120">
        <v>78.599999999999994</v>
      </c>
      <c r="H269" s="119">
        <f t="shared" si="16"/>
        <v>78.599999999999994</v>
      </c>
    </row>
    <row r="270" spans="1:8" x14ac:dyDescent="0.2">
      <c r="A270" s="33"/>
      <c r="B270" s="13">
        <v>3634</v>
      </c>
      <c r="C270" s="13">
        <v>2132</v>
      </c>
      <c r="D270" s="13" t="s">
        <v>23</v>
      </c>
      <c r="E270" s="242">
        <v>4803</v>
      </c>
      <c r="F270" s="215">
        <v>4803</v>
      </c>
      <c r="G270" s="120">
        <v>4803.7</v>
      </c>
      <c r="H270" s="119">
        <f t="shared" si="16"/>
        <v>100.01457422444304</v>
      </c>
    </row>
    <row r="271" spans="1:8" hidden="1" x14ac:dyDescent="0.2">
      <c r="A271" s="33"/>
      <c r="B271" s="13">
        <v>3636</v>
      </c>
      <c r="C271" s="13">
        <v>2131</v>
      </c>
      <c r="D271" s="13" t="s">
        <v>22</v>
      </c>
      <c r="E271" s="242">
        <v>0</v>
      </c>
      <c r="F271" s="215">
        <v>0</v>
      </c>
      <c r="G271" s="120">
        <v>0</v>
      </c>
      <c r="H271" s="119" t="e">
        <f t="shared" si="16"/>
        <v>#DIV/0!</v>
      </c>
    </row>
    <row r="272" spans="1:8" x14ac:dyDescent="0.2">
      <c r="A272" s="12"/>
      <c r="B272" s="13">
        <v>3639</v>
      </c>
      <c r="C272" s="13">
        <v>2111</v>
      </c>
      <c r="D272" s="13" t="s">
        <v>260</v>
      </c>
      <c r="E272" s="242">
        <v>30</v>
      </c>
      <c r="F272" s="215">
        <v>30</v>
      </c>
      <c r="G272" s="120">
        <v>11</v>
      </c>
      <c r="H272" s="119">
        <f t="shared" si="16"/>
        <v>36.666666666666664</v>
      </c>
    </row>
    <row r="273" spans="1:8" x14ac:dyDescent="0.2">
      <c r="A273" s="33"/>
      <c r="B273" s="13">
        <v>3639</v>
      </c>
      <c r="C273" s="13">
        <v>2119</v>
      </c>
      <c r="D273" s="13" t="s">
        <v>262</v>
      </c>
      <c r="E273" s="242">
        <v>300</v>
      </c>
      <c r="F273" s="215">
        <v>300</v>
      </c>
      <c r="G273" s="120">
        <v>216</v>
      </c>
      <c r="H273" s="119">
        <f t="shared" si="16"/>
        <v>72</v>
      </c>
    </row>
    <row r="274" spans="1:8" x14ac:dyDescent="0.2">
      <c r="A274" s="13"/>
      <c r="B274" s="13">
        <v>3639</v>
      </c>
      <c r="C274" s="13">
        <v>2131</v>
      </c>
      <c r="D274" s="13" t="s">
        <v>263</v>
      </c>
      <c r="E274" s="242">
        <v>2100</v>
      </c>
      <c r="F274" s="215">
        <v>2100</v>
      </c>
      <c r="G274" s="120">
        <v>1216.3</v>
      </c>
      <c r="H274" s="119">
        <f t="shared" si="16"/>
        <v>57.919047619047618</v>
      </c>
    </row>
    <row r="275" spans="1:8" x14ac:dyDescent="0.2">
      <c r="A275" s="13"/>
      <c r="B275" s="13">
        <v>3639</v>
      </c>
      <c r="C275" s="13">
        <v>2132</v>
      </c>
      <c r="D275" s="13" t="s">
        <v>264</v>
      </c>
      <c r="E275" s="242">
        <v>30</v>
      </c>
      <c r="F275" s="215">
        <v>30</v>
      </c>
      <c r="G275" s="120">
        <v>29.7</v>
      </c>
      <c r="H275" s="119">
        <f t="shared" si="16"/>
        <v>99</v>
      </c>
    </row>
    <row r="276" spans="1:8" ht="15" hidden="1" customHeight="1" x14ac:dyDescent="0.2">
      <c r="A276" s="13"/>
      <c r="B276" s="13">
        <v>3639</v>
      </c>
      <c r="C276" s="13">
        <v>2212</v>
      </c>
      <c r="D276" s="13" t="s">
        <v>265</v>
      </c>
      <c r="E276" s="242">
        <v>0</v>
      </c>
      <c r="F276" s="215">
        <v>0</v>
      </c>
      <c r="G276" s="120">
        <v>0</v>
      </c>
      <c r="H276" s="119" t="e">
        <f t="shared" si="16"/>
        <v>#DIV/0!</v>
      </c>
    </row>
    <row r="277" spans="1:8" x14ac:dyDescent="0.2">
      <c r="A277" s="13"/>
      <c r="B277" s="13">
        <v>3639</v>
      </c>
      <c r="C277" s="13">
        <v>2324</v>
      </c>
      <c r="D277" s="13" t="s">
        <v>21</v>
      </c>
      <c r="E277" s="242">
        <v>0</v>
      </c>
      <c r="F277" s="215">
        <v>0</v>
      </c>
      <c r="G277" s="120">
        <v>34.4</v>
      </c>
      <c r="H277" s="119" t="e">
        <f t="shared" si="16"/>
        <v>#DIV/0!</v>
      </c>
    </row>
    <row r="278" spans="1:8" hidden="1" x14ac:dyDescent="0.2">
      <c r="A278" s="13"/>
      <c r="B278" s="13">
        <v>3639</v>
      </c>
      <c r="C278" s="13">
        <v>2328</v>
      </c>
      <c r="D278" s="13" t="s">
        <v>20</v>
      </c>
      <c r="E278" s="58"/>
      <c r="F278" s="199"/>
      <c r="G278" s="120">
        <v>0</v>
      </c>
      <c r="H278" s="119" t="e">
        <f t="shared" si="16"/>
        <v>#DIV/0!</v>
      </c>
    </row>
    <row r="279" spans="1:8" ht="15" customHeight="1" x14ac:dyDescent="0.2">
      <c r="A279" s="32"/>
      <c r="B279" s="32">
        <v>3639</v>
      </c>
      <c r="C279" s="32">
        <v>2329</v>
      </c>
      <c r="D279" s="32" t="s">
        <v>19</v>
      </c>
      <c r="E279" s="242">
        <v>0</v>
      </c>
      <c r="F279" s="215">
        <v>0</v>
      </c>
      <c r="G279" s="120">
        <v>3.4</v>
      </c>
      <c r="H279" s="119" t="e">
        <f t="shared" si="16"/>
        <v>#DIV/0!</v>
      </c>
    </row>
    <row r="280" spans="1:8" x14ac:dyDescent="0.2">
      <c r="A280" s="13"/>
      <c r="B280" s="13">
        <v>3639</v>
      </c>
      <c r="C280" s="13">
        <v>3111</v>
      </c>
      <c r="D280" s="13" t="s">
        <v>18</v>
      </c>
      <c r="E280" s="242">
        <v>6219</v>
      </c>
      <c r="F280" s="215">
        <v>6219</v>
      </c>
      <c r="G280" s="120">
        <v>1171.8</v>
      </c>
      <c r="H280" s="119">
        <f t="shared" si="16"/>
        <v>18.842257597684515</v>
      </c>
    </row>
    <row r="281" spans="1:8" hidden="1" x14ac:dyDescent="0.2">
      <c r="A281" s="13"/>
      <c r="B281" s="13">
        <v>3639</v>
      </c>
      <c r="C281" s="13">
        <v>3112</v>
      </c>
      <c r="D281" s="13" t="s">
        <v>266</v>
      </c>
      <c r="E281" s="58"/>
      <c r="F281" s="199"/>
      <c r="G281" s="120">
        <v>0</v>
      </c>
      <c r="H281" s="119" t="e">
        <f t="shared" si="16"/>
        <v>#DIV/0!</v>
      </c>
    </row>
    <row r="282" spans="1:8" ht="15" hidden="1" customHeight="1" x14ac:dyDescent="0.2">
      <c r="A282" s="32"/>
      <c r="B282" s="32">
        <v>6310</v>
      </c>
      <c r="C282" s="32">
        <v>2141</v>
      </c>
      <c r="D282" s="32" t="s">
        <v>17</v>
      </c>
      <c r="E282" s="58"/>
      <c r="F282" s="199"/>
      <c r="G282" s="120">
        <v>0</v>
      </c>
      <c r="H282" s="119" t="e">
        <f t="shared" si="16"/>
        <v>#DIV/0!</v>
      </c>
    </row>
    <row r="283" spans="1:8" ht="15" hidden="1" customHeight="1" x14ac:dyDescent="0.2">
      <c r="A283" s="44"/>
      <c r="B283" s="43">
        <v>4357</v>
      </c>
      <c r="C283" s="13">
        <v>2324</v>
      </c>
      <c r="D283" s="13" t="s">
        <v>350</v>
      </c>
      <c r="E283" s="58">
        <v>0</v>
      </c>
      <c r="F283" s="199">
        <v>0</v>
      </c>
      <c r="G283" s="120">
        <v>0</v>
      </c>
      <c r="H283" s="119" t="e">
        <f t="shared" si="16"/>
        <v>#DIV/0!</v>
      </c>
    </row>
    <row r="284" spans="1:8" ht="15" hidden="1" customHeight="1" x14ac:dyDescent="0.2">
      <c r="A284" s="32"/>
      <c r="B284" s="32">
        <v>4374</v>
      </c>
      <c r="C284" s="32">
        <v>2322</v>
      </c>
      <c r="D284" s="32" t="s">
        <v>332</v>
      </c>
      <c r="E284" s="242">
        <v>0</v>
      </c>
      <c r="F284" s="215">
        <v>0</v>
      </c>
      <c r="G284" s="120">
        <v>0</v>
      </c>
      <c r="H284" s="119" t="e">
        <f t="shared" si="16"/>
        <v>#DIV/0!</v>
      </c>
    </row>
    <row r="285" spans="1:8" ht="15" customHeight="1" x14ac:dyDescent="0.2">
      <c r="A285" s="32"/>
      <c r="B285" s="32">
        <v>5512</v>
      </c>
      <c r="C285" s="32">
        <v>2324</v>
      </c>
      <c r="D285" s="32" t="s">
        <v>92</v>
      </c>
      <c r="E285" s="242">
        <v>0</v>
      </c>
      <c r="F285" s="215">
        <v>0</v>
      </c>
      <c r="G285" s="120">
        <v>2.1</v>
      </c>
      <c r="H285" s="119" t="e">
        <f t="shared" si="16"/>
        <v>#DIV/0!</v>
      </c>
    </row>
    <row r="286" spans="1:8" ht="15" hidden="1" customHeight="1" x14ac:dyDescent="0.2">
      <c r="A286" s="32"/>
      <c r="B286" s="32">
        <v>6171</v>
      </c>
      <c r="C286" s="32">
        <v>2324</v>
      </c>
      <c r="D286" s="32" t="s">
        <v>320</v>
      </c>
      <c r="E286" s="58"/>
      <c r="F286" s="199"/>
      <c r="H286" s="119" t="e">
        <f t="shared" si="16"/>
        <v>#DIV/0!</v>
      </c>
    </row>
    <row r="287" spans="1:8" ht="15" customHeight="1" x14ac:dyDescent="0.2">
      <c r="A287" s="32"/>
      <c r="B287" s="32">
        <v>6409</v>
      </c>
      <c r="C287" s="32">
        <v>2328</v>
      </c>
      <c r="D287" s="32" t="s">
        <v>261</v>
      </c>
      <c r="E287" s="242">
        <v>0</v>
      </c>
      <c r="F287" s="215">
        <v>0</v>
      </c>
      <c r="G287" s="120">
        <v>64.8</v>
      </c>
      <c r="H287" s="119" t="e">
        <f t="shared" si="16"/>
        <v>#DIV/0!</v>
      </c>
    </row>
    <row r="288" spans="1:8" ht="15.75" customHeight="1" thickBot="1" x14ac:dyDescent="0.25">
      <c r="A288" s="31"/>
      <c r="B288" s="31"/>
      <c r="C288" s="31"/>
      <c r="D288" s="15"/>
      <c r="E288" s="245"/>
      <c r="F288" s="218"/>
      <c r="G288" s="230"/>
      <c r="H288" s="138"/>
    </row>
    <row r="289" spans="1:8" s="6" customFormat="1" ht="22.5" customHeight="1" thickTop="1" thickBot="1" x14ac:dyDescent="0.3">
      <c r="A289" s="9"/>
      <c r="B289" s="9"/>
      <c r="C289" s="9"/>
      <c r="D289" s="40" t="s">
        <v>16</v>
      </c>
      <c r="E289" s="232">
        <f t="shared" ref="E289:G289" si="17">SUM(E235:E288)</f>
        <v>81656</v>
      </c>
      <c r="F289" s="211">
        <f t="shared" si="17"/>
        <v>81656</v>
      </c>
      <c r="G289" s="231">
        <f t="shared" si="17"/>
        <v>20365.2</v>
      </c>
      <c r="H289" s="119">
        <f t="shared" ref="H289" si="18">(G289/F289)*100</f>
        <v>24.940237092191634</v>
      </c>
    </row>
    <row r="290" spans="1:8" ht="15" customHeight="1" x14ac:dyDescent="0.2">
      <c r="A290" s="6"/>
      <c r="B290" s="7"/>
      <c r="C290" s="7"/>
      <c r="D290" s="7"/>
      <c r="E290" s="61"/>
      <c r="F290" s="61"/>
    </row>
    <row r="291" spans="1:8" ht="15" customHeight="1" thickBot="1" x14ac:dyDescent="0.25">
      <c r="A291" s="6"/>
      <c r="B291" s="7"/>
      <c r="C291" s="7"/>
      <c r="D291" s="7"/>
      <c r="E291" s="61"/>
      <c r="F291" s="61"/>
    </row>
    <row r="292" spans="1:8" s="67" customFormat="1" ht="15.75" x14ac:dyDescent="0.25">
      <c r="A292" s="24" t="s">
        <v>14</v>
      </c>
      <c r="B292" s="24" t="s">
        <v>440</v>
      </c>
      <c r="C292" s="24" t="s">
        <v>439</v>
      </c>
      <c r="D292" s="23" t="s">
        <v>12</v>
      </c>
      <c r="E292" s="22" t="s">
        <v>11</v>
      </c>
      <c r="F292" s="22" t="s">
        <v>11</v>
      </c>
      <c r="G292" s="22" t="s">
        <v>0</v>
      </c>
      <c r="H292" s="22" t="s">
        <v>416</v>
      </c>
    </row>
    <row r="293" spans="1:8" s="67" customFormat="1" ht="15.75" customHeight="1" thickBot="1" x14ac:dyDescent="0.3">
      <c r="A293" s="21"/>
      <c r="B293" s="21"/>
      <c r="C293" s="21"/>
      <c r="D293" s="20"/>
      <c r="E293" s="207" t="s">
        <v>10</v>
      </c>
      <c r="F293" s="207" t="s">
        <v>9</v>
      </c>
      <c r="G293" s="246" t="s">
        <v>417</v>
      </c>
      <c r="H293" s="207" t="s">
        <v>396</v>
      </c>
    </row>
    <row r="294" spans="1:8" s="67" customFormat="1" ht="16.5" thickTop="1" x14ac:dyDescent="0.25">
      <c r="A294" s="30"/>
      <c r="B294" s="30"/>
      <c r="C294" s="30"/>
      <c r="D294" s="29"/>
      <c r="E294" s="247"/>
      <c r="F294" s="248"/>
      <c r="G294" s="249"/>
      <c r="H294" s="247"/>
    </row>
    <row r="295" spans="1:8" s="67" customFormat="1" ht="15.75" x14ac:dyDescent="0.25">
      <c r="A295" s="250">
        <v>8888</v>
      </c>
      <c r="B295" s="13">
        <v>6171</v>
      </c>
      <c r="C295" s="13">
        <v>2329</v>
      </c>
      <c r="D295" s="13" t="s">
        <v>418</v>
      </c>
      <c r="E295" s="251">
        <v>0</v>
      </c>
      <c r="F295" s="252">
        <v>0</v>
      </c>
      <c r="G295" s="120">
        <v>-14.5</v>
      </c>
      <c r="H295" s="119" t="e">
        <f t="shared" ref="H295" si="19">(G295/F295)*100</f>
        <v>#DIV/0!</v>
      </c>
    </row>
    <row r="296" spans="1:8" s="67" customFormat="1" x14ac:dyDescent="0.2">
      <c r="A296" s="13"/>
      <c r="B296" s="13"/>
      <c r="C296" s="13"/>
      <c r="D296" s="13" t="s">
        <v>419</v>
      </c>
      <c r="E296" s="253"/>
      <c r="F296" s="252"/>
      <c r="G296" s="120"/>
      <c r="H296" s="253"/>
    </row>
    <row r="297" spans="1:8" s="67" customFormat="1" x14ac:dyDescent="0.2">
      <c r="A297" s="33"/>
      <c r="B297" s="33"/>
      <c r="C297" s="33"/>
      <c r="D297" s="33" t="s">
        <v>420</v>
      </c>
      <c r="E297" s="253"/>
      <c r="F297" s="255"/>
      <c r="G297" s="130"/>
      <c r="H297" s="254"/>
    </row>
    <row r="298" spans="1:8" s="67" customFormat="1" ht="15.75" x14ac:dyDescent="0.25">
      <c r="A298" s="250">
        <v>9999</v>
      </c>
      <c r="B298" s="13">
        <v>6171</v>
      </c>
      <c r="C298" s="13">
        <v>2329</v>
      </c>
      <c r="D298" s="13" t="s">
        <v>421</v>
      </c>
      <c r="E298" s="251">
        <v>0</v>
      </c>
      <c r="F298" s="252">
        <v>0</v>
      </c>
      <c r="G298" s="120">
        <v>0</v>
      </c>
      <c r="H298" s="119" t="e">
        <f t="shared" ref="H298:H299" si="20">(G298/F298)*100</f>
        <v>#DIV/0!</v>
      </c>
    </row>
    <row r="299" spans="1:8" s="6" customFormat="1" ht="22.5" customHeight="1" thickBot="1" x14ac:dyDescent="0.3">
      <c r="A299" s="9"/>
      <c r="B299" s="9"/>
      <c r="C299" s="9"/>
      <c r="D299" s="28" t="s">
        <v>422</v>
      </c>
      <c r="E299" s="256">
        <f t="shared" ref="E299:G299" si="21">SUM(E295,E298)</f>
        <v>0</v>
      </c>
      <c r="F299" s="258">
        <f t="shared" si="21"/>
        <v>0</v>
      </c>
      <c r="G299" s="257">
        <f t="shared" si="21"/>
        <v>-14.5</v>
      </c>
      <c r="H299" s="119" t="e">
        <f t="shared" si="20"/>
        <v>#DIV/0!</v>
      </c>
    </row>
    <row r="300" spans="1:8" ht="15" customHeight="1" x14ac:dyDescent="0.2">
      <c r="A300" s="6"/>
      <c r="B300" s="7"/>
      <c r="C300" s="7"/>
      <c r="D300" s="7"/>
      <c r="E300" s="203"/>
      <c r="F300" s="203"/>
    </row>
    <row r="301" spans="1:8" ht="15" customHeight="1" x14ac:dyDescent="0.2">
      <c r="A301" s="6"/>
      <c r="B301" s="7"/>
      <c r="C301" s="7"/>
      <c r="D301" s="7"/>
      <c r="E301" s="61"/>
      <c r="F301" s="61"/>
    </row>
    <row r="302" spans="1:8" ht="10.5" customHeight="1" thickBot="1" x14ac:dyDescent="0.25">
      <c r="A302" s="6"/>
      <c r="B302" s="6"/>
      <c r="C302" s="6"/>
      <c r="D302" s="6"/>
    </row>
    <row r="303" spans="1:8" ht="15.75" x14ac:dyDescent="0.25">
      <c r="A303" s="24" t="s">
        <v>14</v>
      </c>
      <c r="B303" s="24" t="s">
        <v>440</v>
      </c>
      <c r="C303" s="24" t="s">
        <v>439</v>
      </c>
      <c r="D303" s="23" t="s">
        <v>12</v>
      </c>
      <c r="E303" s="22" t="s">
        <v>11</v>
      </c>
      <c r="F303" s="22" t="s">
        <v>11</v>
      </c>
      <c r="G303" s="22" t="s">
        <v>0</v>
      </c>
      <c r="H303" s="121" t="s">
        <v>384</v>
      </c>
    </row>
    <row r="304" spans="1:8" ht="15.75" customHeight="1" thickBot="1" x14ac:dyDescent="0.3">
      <c r="A304" s="21"/>
      <c r="B304" s="21"/>
      <c r="C304" s="21"/>
      <c r="D304" s="20"/>
      <c r="E304" s="207" t="s">
        <v>10</v>
      </c>
      <c r="F304" s="209" t="s">
        <v>9</v>
      </c>
      <c r="G304" s="207" t="s">
        <v>386</v>
      </c>
      <c r="H304" s="132" t="s">
        <v>385</v>
      </c>
    </row>
    <row r="305" spans="1:8" s="275" customFormat="1" ht="30.75" customHeight="1" thickTop="1" thickBot="1" x14ac:dyDescent="0.3">
      <c r="A305" s="269"/>
      <c r="B305" s="270"/>
      <c r="C305" s="271"/>
      <c r="D305" s="268" t="s">
        <v>15</v>
      </c>
      <c r="E305" s="272">
        <f t="shared" ref="E305:G305" si="22">SUM(E13,E71,E103,E136,E167,E227,E289,E299)</f>
        <v>577732</v>
      </c>
      <c r="F305" s="273">
        <f t="shared" si="22"/>
        <v>619146.79999999993</v>
      </c>
      <c r="G305" s="274">
        <f t="shared" si="22"/>
        <v>213258.60000000003</v>
      </c>
      <c r="H305" s="119">
        <f t="shared" ref="H305" si="23">(G305/F305)*100</f>
        <v>34.443947703517175</v>
      </c>
    </row>
    <row r="306" spans="1:8" ht="12" customHeight="1" x14ac:dyDescent="0.25">
      <c r="A306" s="8"/>
      <c r="B306" s="27"/>
      <c r="C306" s="26"/>
      <c r="D306" s="25"/>
      <c r="E306" s="219"/>
      <c r="F306" s="219"/>
    </row>
    <row r="307" spans="1:8" ht="15" hidden="1" customHeight="1" x14ac:dyDescent="0.25">
      <c r="A307" s="8"/>
      <c r="B307" s="27"/>
      <c r="C307" s="26"/>
      <c r="D307" s="25"/>
      <c r="E307" s="219"/>
      <c r="F307" s="219"/>
    </row>
    <row r="308" spans="1:8" ht="12.75" hidden="1" customHeight="1" x14ac:dyDescent="0.25">
      <c r="A308" s="8"/>
      <c r="B308" s="27"/>
      <c r="C308" s="26"/>
      <c r="D308" s="25"/>
      <c r="E308" s="219"/>
      <c r="F308" s="219"/>
    </row>
    <row r="309" spans="1:8" ht="12.75" hidden="1" customHeight="1" x14ac:dyDescent="0.25">
      <c r="A309" s="8"/>
      <c r="B309" s="27"/>
      <c r="C309" s="26"/>
      <c r="D309" s="25"/>
      <c r="E309" s="219"/>
      <c r="F309" s="219"/>
    </row>
    <row r="310" spans="1:8" ht="12.75" hidden="1" customHeight="1" x14ac:dyDescent="0.25">
      <c r="A310" s="8"/>
      <c r="B310" s="27"/>
      <c r="C310" s="26"/>
      <c r="D310" s="25"/>
      <c r="E310" s="219"/>
      <c r="F310" s="219"/>
    </row>
    <row r="311" spans="1:8" ht="12.75" hidden="1" customHeight="1" x14ac:dyDescent="0.25">
      <c r="A311" s="8"/>
      <c r="B311" s="27"/>
      <c r="C311" s="26"/>
      <c r="D311" s="25"/>
      <c r="E311" s="219"/>
      <c r="F311" s="219"/>
    </row>
    <row r="312" spans="1:8" ht="12.75" hidden="1" customHeight="1" x14ac:dyDescent="0.25">
      <c r="A312" s="8"/>
      <c r="B312" s="27"/>
      <c r="C312" s="26"/>
      <c r="D312" s="25"/>
      <c r="E312" s="219"/>
      <c r="F312" s="219"/>
    </row>
    <row r="313" spans="1:8" ht="12.75" hidden="1" customHeight="1" x14ac:dyDescent="0.25">
      <c r="A313" s="8"/>
      <c r="B313" s="27"/>
      <c r="C313" s="26"/>
      <c r="D313" s="25"/>
      <c r="E313" s="219"/>
      <c r="F313" s="219"/>
    </row>
    <row r="314" spans="1:8" ht="15" hidden="1" customHeight="1" x14ac:dyDescent="0.25">
      <c r="A314" s="8"/>
      <c r="B314" s="27"/>
      <c r="C314" s="26"/>
      <c r="D314" s="25"/>
      <c r="E314" s="219"/>
      <c r="F314" s="219"/>
    </row>
    <row r="315" spans="1:8" ht="11.25" customHeight="1" thickBot="1" x14ac:dyDescent="0.3">
      <c r="A315" s="8"/>
      <c r="B315" s="27"/>
      <c r="C315" s="26"/>
      <c r="D315" s="25"/>
      <c r="E315" s="219"/>
      <c r="F315" s="219"/>
    </row>
    <row r="316" spans="1:8" ht="15.75" x14ac:dyDescent="0.25">
      <c r="A316" s="24" t="s">
        <v>14</v>
      </c>
      <c r="B316" s="24" t="s">
        <v>440</v>
      </c>
      <c r="C316" s="24" t="s">
        <v>439</v>
      </c>
      <c r="D316" s="23" t="s">
        <v>12</v>
      </c>
      <c r="E316" s="22" t="s">
        <v>11</v>
      </c>
      <c r="F316" s="22" t="s">
        <v>11</v>
      </c>
      <c r="G316" s="22" t="s">
        <v>0</v>
      </c>
      <c r="H316" s="121" t="s">
        <v>384</v>
      </c>
    </row>
    <row r="317" spans="1:8" ht="15.75" customHeight="1" thickBot="1" x14ac:dyDescent="0.3">
      <c r="A317" s="21"/>
      <c r="B317" s="21"/>
      <c r="C317" s="21"/>
      <c r="D317" s="20"/>
      <c r="E317" s="207" t="s">
        <v>10</v>
      </c>
      <c r="F317" s="209" t="s">
        <v>9</v>
      </c>
      <c r="G317" s="207" t="s">
        <v>386</v>
      </c>
      <c r="H317" s="132" t="s">
        <v>385</v>
      </c>
    </row>
    <row r="318" spans="1:8" ht="16.5" customHeight="1" thickTop="1" x14ac:dyDescent="0.25">
      <c r="A318" s="19">
        <v>110</v>
      </c>
      <c r="B318" s="19"/>
      <c r="C318" s="19"/>
      <c r="D318" s="18" t="s">
        <v>8</v>
      </c>
      <c r="E318" s="194"/>
      <c r="F318" s="195"/>
      <c r="G318" s="228"/>
      <c r="H318" s="140"/>
    </row>
    <row r="319" spans="1:8" ht="14.25" customHeight="1" x14ac:dyDescent="0.25">
      <c r="A319" s="17"/>
      <c r="B319" s="17"/>
      <c r="C319" s="17"/>
      <c r="D319" s="8"/>
      <c r="E319" s="194"/>
      <c r="F319" s="196"/>
      <c r="G319" s="224"/>
      <c r="H319" s="124"/>
    </row>
    <row r="320" spans="1:8" ht="15" customHeight="1" x14ac:dyDescent="0.2">
      <c r="A320" s="13"/>
      <c r="B320" s="13"/>
      <c r="C320" s="13">
        <v>8115</v>
      </c>
      <c r="D320" s="12" t="s">
        <v>7</v>
      </c>
      <c r="E320" s="197">
        <v>30348.400000000001</v>
      </c>
      <c r="F320" s="198">
        <v>64257.2</v>
      </c>
      <c r="G320" s="120">
        <v>22497.200000000001</v>
      </c>
      <c r="H320" s="119">
        <f t="shared" ref="H320:H323" si="24">(G320/F320)*100</f>
        <v>35.011173845109965</v>
      </c>
    </row>
    <row r="321" spans="1:8" ht="15" customHeight="1" x14ac:dyDescent="0.2">
      <c r="A321" s="13"/>
      <c r="B321" s="13"/>
      <c r="C321" s="13">
        <v>8118</v>
      </c>
      <c r="D321" s="16" t="s">
        <v>410</v>
      </c>
      <c r="E321" s="197">
        <v>0</v>
      </c>
      <c r="F321" s="198">
        <v>-20000</v>
      </c>
      <c r="G321" s="120">
        <v>-20000</v>
      </c>
      <c r="H321" s="119">
        <f t="shared" si="24"/>
        <v>100</v>
      </c>
    </row>
    <row r="322" spans="1:8" hidden="1" x14ac:dyDescent="0.2">
      <c r="A322" s="13"/>
      <c r="B322" s="13"/>
      <c r="C322" s="13">
        <v>8123</v>
      </c>
      <c r="D322" s="16" t="s">
        <v>6</v>
      </c>
      <c r="E322" s="197">
        <v>0</v>
      </c>
      <c r="F322" s="198">
        <v>0</v>
      </c>
      <c r="G322" s="120">
        <v>0</v>
      </c>
      <c r="H322" s="119" t="e">
        <f t="shared" si="24"/>
        <v>#DIV/0!</v>
      </c>
    </row>
    <row r="323" spans="1:8" ht="15" customHeight="1" thickBot="1" x14ac:dyDescent="0.25">
      <c r="A323" s="13"/>
      <c r="B323" s="13"/>
      <c r="C323" s="13">
        <v>8124</v>
      </c>
      <c r="D323" s="12" t="s">
        <v>5</v>
      </c>
      <c r="E323" s="58">
        <v>-12000</v>
      </c>
      <c r="F323" s="199">
        <v>-12000</v>
      </c>
      <c r="G323" s="120">
        <v>-4000</v>
      </c>
      <c r="H323" s="119">
        <f t="shared" si="24"/>
        <v>33.333333333333329</v>
      </c>
    </row>
    <row r="324" spans="1:8" ht="17.25" hidden="1" customHeight="1" x14ac:dyDescent="0.2">
      <c r="A324" s="15"/>
      <c r="B324" s="15"/>
      <c r="C324" s="15">
        <v>8902</v>
      </c>
      <c r="D324" s="14" t="s">
        <v>4</v>
      </c>
      <c r="E324" s="151"/>
      <c r="F324" s="200"/>
      <c r="G324" s="120">
        <v>0</v>
      </c>
      <c r="H324" s="119" t="e">
        <f>(#REF!/F324)*100</f>
        <v>#REF!</v>
      </c>
    </row>
    <row r="325" spans="1:8" ht="18.600000000000001" hidden="1" customHeight="1" thickBot="1" x14ac:dyDescent="0.25">
      <c r="A325" s="13"/>
      <c r="B325" s="13"/>
      <c r="C325" s="13">
        <v>8905</v>
      </c>
      <c r="D325" s="12" t="s">
        <v>3</v>
      </c>
      <c r="E325" s="58">
        <v>0</v>
      </c>
      <c r="F325" s="199">
        <v>0</v>
      </c>
      <c r="G325" s="120">
        <v>0</v>
      </c>
      <c r="H325" s="119" t="e">
        <f>(#REF!/F325)*100</f>
        <v>#REF!</v>
      </c>
    </row>
    <row r="326" spans="1:8" ht="19.899999999999999" hidden="1" customHeight="1" thickBot="1" x14ac:dyDescent="0.25">
      <c r="A326" s="33"/>
      <c r="B326" s="33"/>
      <c r="C326" s="33">
        <v>8901</v>
      </c>
      <c r="D326" s="16" t="s">
        <v>2</v>
      </c>
      <c r="E326" s="59"/>
      <c r="F326" s="201"/>
      <c r="G326" s="233"/>
    </row>
    <row r="327" spans="1:8" s="6" customFormat="1" ht="22.5" customHeight="1" thickTop="1" thickBot="1" x14ac:dyDescent="0.3">
      <c r="A327" s="41"/>
      <c r="B327" s="41"/>
      <c r="C327" s="41"/>
      <c r="D327" s="141" t="s">
        <v>1</v>
      </c>
      <c r="E327" s="95">
        <f t="shared" ref="E327:G327" si="25">SUM(E320:E326)</f>
        <v>18348.400000000001</v>
      </c>
      <c r="F327" s="202">
        <f t="shared" si="25"/>
        <v>32257.199999999997</v>
      </c>
      <c r="G327" s="226">
        <f t="shared" si="25"/>
        <v>-1502.7999999999993</v>
      </c>
      <c r="H327" s="119">
        <f t="shared" ref="H327" si="26">(G327/F327)*100</f>
        <v>-4.6588048559701383</v>
      </c>
    </row>
    <row r="328" spans="1:8" s="6" customFormat="1" ht="22.5" customHeight="1" x14ac:dyDescent="0.25">
      <c r="A328" s="7"/>
      <c r="B328" s="7"/>
      <c r="C328" s="7"/>
      <c r="D328" s="8"/>
      <c r="E328" s="103"/>
      <c r="F328" s="103"/>
      <c r="G328" s="234"/>
    </row>
    <row r="329" spans="1:8" ht="15" customHeight="1" x14ac:dyDescent="0.25">
      <c r="A329" s="6"/>
      <c r="B329" s="6"/>
      <c r="C329" s="6"/>
      <c r="D329" s="8"/>
      <c r="E329" s="103"/>
      <c r="F329" s="103"/>
    </row>
    <row r="330" spans="1:8" x14ac:dyDescent="0.2">
      <c r="A330" s="7"/>
      <c r="B330" s="6"/>
      <c r="C330" s="7"/>
      <c r="D330" s="6"/>
    </row>
    <row r="331" spans="1:8" x14ac:dyDescent="0.2">
      <c r="A331" s="7"/>
      <c r="B331" s="7"/>
      <c r="C331" s="7"/>
      <c r="D331" s="6"/>
    </row>
    <row r="332" spans="1:8" hidden="1" x14ac:dyDescent="0.2">
      <c r="A332" s="4"/>
      <c r="B332" s="4"/>
      <c r="C332" s="4"/>
      <c r="D332" s="2"/>
    </row>
    <row r="333" spans="1:8" x14ac:dyDescent="0.2">
      <c r="A333" s="4"/>
      <c r="B333" s="4"/>
      <c r="C333" s="4"/>
      <c r="D333" s="5"/>
      <c r="E333" s="61"/>
      <c r="F333" s="61"/>
    </row>
    <row r="334" spans="1:8" hidden="1" x14ac:dyDescent="0.2">
      <c r="A334" s="4"/>
      <c r="B334" s="4"/>
      <c r="C334" s="4"/>
      <c r="D334" s="5"/>
      <c r="E334" s="61"/>
      <c r="F334" s="61"/>
    </row>
    <row r="335" spans="1:8" hidden="1" x14ac:dyDescent="0.2">
      <c r="A335" s="4"/>
      <c r="B335" s="4"/>
      <c r="C335" s="4"/>
      <c r="D335" s="4"/>
      <c r="E335" s="220"/>
      <c r="F335" s="220"/>
    </row>
    <row r="336" spans="1:8" hidden="1" x14ac:dyDescent="0.2">
      <c r="A336" s="2"/>
      <c r="B336" s="2"/>
      <c r="C336" s="2"/>
      <c r="D336" s="2"/>
    </row>
    <row r="337" spans="1:6" hidden="1" x14ac:dyDescent="0.2">
      <c r="A337" s="2"/>
      <c r="B337" s="2"/>
      <c r="C337" s="2"/>
      <c r="D337" s="2"/>
    </row>
    <row r="338" spans="1:6" hidden="1" x14ac:dyDescent="0.2">
      <c r="A338" s="2"/>
      <c r="B338" s="2"/>
      <c r="C338" s="2"/>
      <c r="D338" s="2"/>
    </row>
    <row r="339" spans="1:6" hidden="1" x14ac:dyDescent="0.2">
      <c r="A339" s="2"/>
      <c r="B339" s="2"/>
      <c r="C339" s="2"/>
      <c r="D339" s="2"/>
    </row>
    <row r="340" spans="1:6" hidden="1" x14ac:dyDescent="0.2">
      <c r="A340" s="2"/>
      <c r="B340" s="2"/>
      <c r="C340" s="2"/>
      <c r="D340" s="2"/>
    </row>
    <row r="341" spans="1:6" hidden="1" x14ac:dyDescent="0.2">
      <c r="A341" s="2"/>
      <c r="B341" s="2"/>
      <c r="C341" s="2"/>
      <c r="D341" s="2"/>
    </row>
    <row r="342" spans="1:6" ht="15.75" hidden="1" x14ac:dyDescent="0.25">
      <c r="A342" s="2"/>
      <c r="B342" s="2"/>
      <c r="C342" s="2"/>
      <c r="D342" s="3"/>
      <c r="E342" s="221"/>
      <c r="F342" s="221"/>
    </row>
    <row r="343" spans="1:6" hidden="1" x14ac:dyDescent="0.2">
      <c r="A343" s="2"/>
      <c r="B343" s="2"/>
      <c r="C343" s="2"/>
      <c r="D343" s="2"/>
    </row>
    <row r="344" spans="1:6" hidden="1" x14ac:dyDescent="0.2">
      <c r="A344" s="2"/>
      <c r="B344" s="2"/>
      <c r="C344" s="2"/>
      <c r="D344" s="2"/>
    </row>
    <row r="345" spans="1:6" x14ac:dyDescent="0.2">
      <c r="A345" s="2"/>
      <c r="B345" s="2"/>
      <c r="C345" s="2"/>
      <c r="D345" s="2"/>
    </row>
    <row r="346" spans="1:6" x14ac:dyDescent="0.2">
      <c r="A346" s="2"/>
      <c r="B346" s="2"/>
      <c r="C346" s="2"/>
      <c r="D346" s="66"/>
    </row>
    <row r="347" spans="1:6" ht="15.75" hidden="1" x14ac:dyDescent="0.25">
      <c r="A347" s="2"/>
      <c r="B347" s="2"/>
      <c r="C347" s="2"/>
      <c r="D347" s="2"/>
      <c r="E347" s="221"/>
      <c r="F347" s="221"/>
    </row>
    <row r="348" spans="1:6" hidden="1" x14ac:dyDescent="0.2">
      <c r="A348" s="2"/>
      <c r="B348" s="2"/>
      <c r="C348" s="2"/>
      <c r="D348" s="2"/>
    </row>
    <row r="349" spans="1:6" hidden="1" x14ac:dyDescent="0.2">
      <c r="A349" s="2"/>
      <c r="B349" s="2"/>
      <c r="C349" s="2"/>
      <c r="D349" s="2"/>
    </row>
    <row r="350" spans="1:6" hidden="1" x14ac:dyDescent="0.2">
      <c r="A350" s="2"/>
      <c r="B350" s="2"/>
      <c r="C350" s="2"/>
      <c r="D350" s="2"/>
    </row>
    <row r="351" spans="1:6" hidden="1" x14ac:dyDescent="0.2">
      <c r="A351" s="2"/>
      <c r="B351" s="2"/>
      <c r="C351" s="2"/>
      <c r="D351" s="2"/>
      <c r="E351" s="222"/>
      <c r="F351" s="222"/>
    </row>
    <row r="352" spans="1:6" hidden="1" x14ac:dyDescent="0.2">
      <c r="A352" s="2"/>
      <c r="B352" s="2"/>
      <c r="C352" s="2"/>
      <c r="D352" s="2"/>
      <c r="E352" s="222"/>
      <c r="F352" s="222"/>
    </row>
    <row r="353" spans="1:6" hidden="1" x14ac:dyDescent="0.2">
      <c r="A353" s="2"/>
      <c r="B353" s="2"/>
      <c r="C353" s="2"/>
      <c r="D353" s="2"/>
      <c r="E353" s="222"/>
      <c r="F353" s="222"/>
    </row>
    <row r="354" spans="1:6" hidden="1" x14ac:dyDescent="0.2">
      <c r="A354" s="2"/>
      <c r="B354" s="2"/>
      <c r="C354" s="2"/>
      <c r="D354" s="2"/>
      <c r="E354" s="222"/>
      <c r="F354" s="222"/>
    </row>
    <row r="355" spans="1:6" hidden="1" x14ac:dyDescent="0.2">
      <c r="A355" s="2"/>
      <c r="B355" s="2"/>
      <c r="C355" s="2"/>
      <c r="D355" s="2"/>
      <c r="E355" s="222"/>
      <c r="F355" s="222"/>
    </row>
    <row r="356" spans="1:6" hidden="1" x14ac:dyDescent="0.2">
      <c r="A356" s="2"/>
      <c r="B356" s="2"/>
      <c r="C356" s="2"/>
      <c r="D356" s="2"/>
      <c r="E356" s="222"/>
      <c r="F356" s="222"/>
    </row>
    <row r="357" spans="1:6" hidden="1" x14ac:dyDescent="0.2">
      <c r="A357" s="2"/>
      <c r="B357" s="2"/>
      <c r="C357" s="2"/>
      <c r="D357" s="2"/>
      <c r="E357" s="222"/>
      <c r="F357" s="222"/>
    </row>
    <row r="358" spans="1:6" hidden="1" x14ac:dyDescent="0.2">
      <c r="A358" s="2"/>
      <c r="B358" s="2"/>
      <c r="C358" s="2"/>
      <c r="D358" s="2"/>
      <c r="E358" s="222"/>
      <c r="F358" s="222"/>
    </row>
    <row r="359" spans="1:6" hidden="1" x14ac:dyDescent="0.2">
      <c r="A359" s="2"/>
      <c r="B359" s="2"/>
      <c r="C359" s="2"/>
      <c r="D359" s="2"/>
      <c r="E359" s="222"/>
      <c r="F359" s="222"/>
    </row>
    <row r="360" spans="1:6" hidden="1" x14ac:dyDescent="0.2">
      <c r="A360" s="2"/>
      <c r="B360" s="2"/>
      <c r="C360" s="2"/>
      <c r="D360" s="2"/>
      <c r="E360" s="222"/>
      <c r="F360" s="222"/>
    </row>
    <row r="361" spans="1:6" hidden="1" x14ac:dyDescent="0.2">
      <c r="A361" s="2"/>
      <c r="B361" s="2"/>
      <c r="C361" s="2"/>
      <c r="D361" s="2"/>
      <c r="E361" s="222"/>
      <c r="F361" s="222"/>
    </row>
    <row r="362" spans="1:6" hidden="1" x14ac:dyDescent="0.2">
      <c r="A362" s="2"/>
      <c r="B362" s="2"/>
      <c r="C362" s="2"/>
      <c r="D362" s="2"/>
      <c r="E362" s="222"/>
      <c r="F362" s="222"/>
    </row>
    <row r="363" spans="1:6" x14ac:dyDescent="0.2">
      <c r="A363" s="2"/>
      <c r="B363" s="2"/>
      <c r="C363" s="2"/>
      <c r="D363" s="2"/>
      <c r="E363" s="222"/>
      <c r="F363" s="222"/>
    </row>
    <row r="364" spans="1:6" x14ac:dyDescent="0.2">
      <c r="A364" s="2"/>
      <c r="B364" s="2"/>
      <c r="C364" s="2"/>
      <c r="D364" s="2"/>
      <c r="E364" s="222"/>
      <c r="F364" s="222"/>
    </row>
    <row r="365" spans="1:6" x14ac:dyDescent="0.2">
      <c r="A365" s="2"/>
      <c r="B365" s="2"/>
      <c r="C365" s="2"/>
      <c r="D365" s="2"/>
      <c r="E365" s="222"/>
      <c r="F365" s="222"/>
    </row>
    <row r="366" spans="1:6" x14ac:dyDescent="0.2">
      <c r="A366" s="2"/>
      <c r="B366" s="2"/>
      <c r="C366" s="2"/>
      <c r="D366" s="2"/>
      <c r="E366" s="222"/>
      <c r="F366" s="222"/>
    </row>
    <row r="367" spans="1:6" x14ac:dyDescent="0.2">
      <c r="A367" s="2"/>
      <c r="B367" s="2"/>
      <c r="C367" s="2"/>
      <c r="D367" s="2"/>
    </row>
    <row r="368" spans="1:6" x14ac:dyDescent="0.2">
      <c r="A368" s="2"/>
      <c r="B368" s="2"/>
      <c r="C368" s="2"/>
      <c r="D368" s="2"/>
    </row>
    <row r="369" spans="1:6" x14ac:dyDescent="0.2">
      <c r="A369" s="2"/>
      <c r="B369" s="2"/>
      <c r="C369" s="2"/>
      <c r="D369" s="2"/>
    </row>
    <row r="370" spans="1:6" x14ac:dyDescent="0.2">
      <c r="A370" s="2"/>
      <c r="B370" s="2"/>
      <c r="C370" s="2"/>
      <c r="D370" s="2"/>
    </row>
    <row r="371" spans="1:6" x14ac:dyDescent="0.2">
      <c r="A371" s="2"/>
      <c r="B371" s="2"/>
      <c r="C371" s="2"/>
      <c r="D371" s="2"/>
    </row>
    <row r="372" spans="1:6" x14ac:dyDescent="0.2">
      <c r="A372" s="2"/>
      <c r="B372" s="2"/>
      <c r="C372" s="2"/>
      <c r="D372" s="2"/>
    </row>
    <row r="373" spans="1:6" ht="15.75" x14ac:dyDescent="0.25">
      <c r="A373" s="2"/>
      <c r="B373" s="2"/>
      <c r="C373" s="2"/>
      <c r="D373" s="2"/>
      <c r="E373" s="221"/>
      <c r="F373" s="221"/>
    </row>
    <row r="374" spans="1:6" x14ac:dyDescent="0.2">
      <c r="A374" s="2"/>
      <c r="B374" s="2"/>
      <c r="C374" s="2"/>
      <c r="D374" s="2"/>
    </row>
    <row r="375" spans="1:6" x14ac:dyDescent="0.2">
      <c r="A375" s="2"/>
      <c r="B375" s="2"/>
      <c r="C375" s="2"/>
      <c r="D375" s="2"/>
    </row>
    <row r="376" spans="1:6" x14ac:dyDescent="0.2">
      <c r="A376" s="2"/>
      <c r="B376" s="2"/>
      <c r="C376" s="2"/>
      <c r="D376" s="2"/>
    </row>
    <row r="377" spans="1:6" x14ac:dyDescent="0.2">
      <c r="A377" s="2"/>
      <c r="B377" s="2"/>
      <c r="C377" s="2"/>
      <c r="D377" s="2"/>
    </row>
    <row r="378" spans="1:6" x14ac:dyDescent="0.2">
      <c r="A378" s="2"/>
      <c r="B378" s="2"/>
      <c r="C378" s="2"/>
      <c r="D378" s="2"/>
    </row>
    <row r="379" spans="1:6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x14ac:dyDescent="0.2">
      <c r="A381" s="2"/>
      <c r="B381" s="2"/>
      <c r="C381" s="2"/>
      <c r="D381" s="2"/>
    </row>
    <row r="382" spans="1:6" x14ac:dyDescent="0.2">
      <c r="A382" s="2"/>
      <c r="B382" s="2"/>
      <c r="C382" s="2"/>
      <c r="D382" s="2"/>
    </row>
    <row r="383" spans="1:6" x14ac:dyDescent="0.2">
      <c r="A383" s="2"/>
      <c r="B383" s="2"/>
      <c r="C383" s="2"/>
      <c r="D383" s="2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ht="15.75" x14ac:dyDescent="0.25">
      <c r="A386" s="2"/>
      <c r="B386" s="2"/>
      <c r="C386" s="2"/>
      <c r="D386" s="2"/>
      <c r="E386" s="221"/>
      <c r="F386" s="221"/>
    </row>
    <row r="387" spans="1:6" x14ac:dyDescent="0.2">
      <c r="A387" s="2"/>
      <c r="B387" s="2"/>
      <c r="C387" s="2"/>
      <c r="D387" s="2"/>
    </row>
    <row r="388" spans="1:6" x14ac:dyDescent="0.2">
      <c r="A388" s="2"/>
      <c r="B388" s="2"/>
      <c r="C388" s="2"/>
      <c r="D388" s="2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  <c r="E399" s="222"/>
      <c r="F399" s="222"/>
    </row>
  </sheetData>
  <sortState ref="A81:K121">
    <sortCondition ref="A81"/>
  </sortState>
  <dataConsolidate/>
  <mergeCells count="3">
    <mergeCell ref="A1:C1"/>
    <mergeCell ref="B148:D14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zoomScaleNormal="100" zoomScaleSheetLayoutView="100" workbookViewId="0">
      <pane xSplit="5" topLeftCell="F1" activePane="topRight" state="frozen"/>
      <selection pane="topRight" activeCell="K244" sqref="K244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7.28515625" style="69" customWidth="1"/>
    <col min="4" max="5" width="15.85546875" style="68" customWidth="1"/>
    <col min="6" max="6" width="15.85546875" style="69" customWidth="1"/>
    <col min="7" max="16384" width="9.140625" style="69"/>
  </cols>
  <sheetData>
    <row r="1" spans="1:7" ht="21" customHeight="1" x14ac:dyDescent="0.25">
      <c r="A1" s="70" t="s">
        <v>95</v>
      </c>
      <c r="B1" s="71"/>
      <c r="C1" s="72"/>
      <c r="D1" s="265"/>
      <c r="E1" s="260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322</v>
      </c>
      <c r="B3" s="73"/>
      <c r="C3" s="277" t="s">
        <v>388</v>
      </c>
      <c r="D3" s="261"/>
      <c r="E3" s="261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2" t="s">
        <v>11</v>
      </c>
      <c r="E6" s="262" t="s">
        <v>11</v>
      </c>
      <c r="F6" s="22" t="s">
        <v>0</v>
      </c>
      <c r="G6" s="121" t="s">
        <v>384</v>
      </c>
    </row>
    <row r="7" spans="1:7" s="56" customFormat="1" ht="21" customHeight="1" thickBot="1" x14ac:dyDescent="0.3">
      <c r="A7" s="116"/>
      <c r="B7" s="117"/>
      <c r="C7" s="118"/>
      <c r="D7" s="263" t="s">
        <v>10</v>
      </c>
      <c r="E7" s="263" t="s">
        <v>9</v>
      </c>
      <c r="F7" s="122" t="s">
        <v>386</v>
      </c>
      <c r="G7" s="123" t="s">
        <v>385</v>
      </c>
    </row>
    <row r="8" spans="1:7" s="56" customFormat="1" ht="18" customHeight="1" thickTop="1" x14ac:dyDescent="0.25">
      <c r="A8" s="276">
        <v>10</v>
      </c>
      <c r="B8" s="276"/>
      <c r="C8" s="101" t="s">
        <v>381</v>
      </c>
      <c r="D8" s="91"/>
      <c r="E8" s="212"/>
      <c r="F8" s="144"/>
      <c r="G8" s="142"/>
    </row>
    <row r="9" spans="1:7" s="56" customFormat="1" ht="15" customHeight="1" x14ac:dyDescent="0.2">
      <c r="A9" s="65"/>
      <c r="B9" s="266">
        <v>2143</v>
      </c>
      <c r="C9" s="65" t="s">
        <v>96</v>
      </c>
      <c r="D9" s="58">
        <v>0</v>
      </c>
      <c r="E9" s="199">
        <v>50</v>
      </c>
      <c r="F9" s="120">
        <v>0</v>
      </c>
      <c r="G9" s="119">
        <f>(F9/E9)*100</f>
        <v>0</v>
      </c>
    </row>
    <row r="10" spans="1:7" s="56" customFormat="1" ht="15" customHeight="1" x14ac:dyDescent="0.2">
      <c r="A10" s="81"/>
      <c r="B10" s="143">
        <v>2212</v>
      </c>
      <c r="C10" s="80" t="s">
        <v>97</v>
      </c>
      <c r="D10" s="58">
        <f>'[1]Technické služby'!AC41</f>
        <v>9150</v>
      </c>
      <c r="E10" s="199">
        <v>9425</v>
      </c>
      <c r="F10" s="120">
        <v>2659.8</v>
      </c>
      <c r="G10" s="119">
        <f t="shared" ref="G10:G19" si="0">(F10/E10)*100</f>
        <v>28.220689655172414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9">
        <v>7040</v>
      </c>
      <c r="F11" s="120">
        <v>3016.3</v>
      </c>
      <c r="G11" s="119">
        <f t="shared" si="0"/>
        <v>42.845170454545453</v>
      </c>
    </row>
    <row r="12" spans="1:7" s="56" customFormat="1" ht="15" customHeight="1" x14ac:dyDescent="0.2">
      <c r="A12" s="65"/>
      <c r="B12" s="266">
        <v>2221</v>
      </c>
      <c r="C12" s="65" t="s">
        <v>99</v>
      </c>
      <c r="D12" s="59">
        <v>0</v>
      </c>
      <c r="E12" s="201">
        <v>100</v>
      </c>
      <c r="F12" s="120">
        <v>0.6</v>
      </c>
      <c r="G12" s="119">
        <f t="shared" si="0"/>
        <v>0.6</v>
      </c>
    </row>
    <row r="13" spans="1:7" s="56" customFormat="1" ht="15" customHeight="1" x14ac:dyDescent="0.2">
      <c r="A13" s="65"/>
      <c r="B13" s="35">
        <v>3421</v>
      </c>
      <c r="C13" s="80" t="s">
        <v>112</v>
      </c>
      <c r="D13" s="58">
        <f>'[1]Technické služby'!AC50</f>
        <v>200</v>
      </c>
      <c r="E13" s="199">
        <v>245</v>
      </c>
      <c r="F13" s="120">
        <v>10.7</v>
      </c>
      <c r="G13" s="119">
        <f t="shared" si="0"/>
        <v>4.3673469387755102</v>
      </c>
    </row>
    <row r="14" spans="1:7" s="56" customFormat="1" ht="15.75" customHeight="1" x14ac:dyDescent="0.2">
      <c r="A14" s="65"/>
      <c r="B14" s="35">
        <v>3631</v>
      </c>
      <c r="C14" s="80" t="s">
        <v>115</v>
      </c>
      <c r="D14" s="58">
        <f>'[1]Technické služby'!AC51</f>
        <v>6100</v>
      </c>
      <c r="E14" s="199">
        <f>'[1]Technické služby'!AD51</f>
        <v>6100</v>
      </c>
      <c r="F14" s="120">
        <v>1394.9</v>
      </c>
      <c r="G14" s="119">
        <f t="shared" si="0"/>
        <v>22.867213114754101</v>
      </c>
    </row>
    <row r="15" spans="1:7" s="56" customFormat="1" ht="15" customHeight="1" x14ac:dyDescent="0.2">
      <c r="A15" s="65"/>
      <c r="B15" s="266">
        <v>3639</v>
      </c>
      <c r="C15" s="65" t="s">
        <v>429</v>
      </c>
      <c r="D15" s="59">
        <v>0</v>
      </c>
      <c r="E15" s="201">
        <v>820.6</v>
      </c>
      <c r="F15" s="120">
        <v>93.2</v>
      </c>
      <c r="G15" s="119">
        <f t="shared" si="0"/>
        <v>11.357543261028516</v>
      </c>
    </row>
    <row r="16" spans="1:7" s="56" customFormat="1" ht="15" customHeight="1" x14ac:dyDescent="0.2">
      <c r="A16" s="65"/>
      <c r="B16" s="35">
        <v>3722</v>
      </c>
      <c r="C16" s="80" t="s">
        <v>120</v>
      </c>
      <c r="D16" s="58">
        <f>'[1]Technické služby'!AC52</f>
        <v>22550</v>
      </c>
      <c r="E16" s="199">
        <f>'[1]Technické služby'!AD52</f>
        <v>22550</v>
      </c>
      <c r="F16" s="120">
        <v>7493.2</v>
      </c>
      <c r="G16" s="119">
        <f t="shared" si="0"/>
        <v>33.229268292682931</v>
      </c>
    </row>
    <row r="17" spans="1:7" s="56" customFormat="1" ht="15" hidden="1" customHeight="1" x14ac:dyDescent="0.2">
      <c r="A17" s="65"/>
      <c r="B17" s="35">
        <v>3726</v>
      </c>
      <c r="C17" s="79" t="s">
        <v>121</v>
      </c>
      <c r="D17" s="58">
        <f>'[1]Technické služby'!AC53</f>
        <v>0</v>
      </c>
      <c r="E17" s="199">
        <f>'[1]Technické služby'!AD53</f>
        <v>0</v>
      </c>
      <c r="F17" s="120">
        <v>0</v>
      </c>
      <c r="G17" s="119" t="e">
        <f t="shared" si="0"/>
        <v>#DIV/0!</v>
      </c>
    </row>
    <row r="18" spans="1:7" s="56" customFormat="1" ht="15" customHeight="1" thickBot="1" x14ac:dyDescent="0.25">
      <c r="A18" s="65"/>
      <c r="B18" s="93">
        <v>3745</v>
      </c>
      <c r="C18" s="83" t="s">
        <v>124</v>
      </c>
      <c r="D18" s="59">
        <f>'[1]Technické služby'!AC54</f>
        <v>20397</v>
      </c>
      <c r="E18" s="201">
        <v>19606.400000000001</v>
      </c>
      <c r="F18" s="130">
        <v>4996.8999999999996</v>
      </c>
      <c r="G18" s="131">
        <f t="shared" si="0"/>
        <v>25.486065774440998</v>
      </c>
    </row>
    <row r="19" spans="1:7" s="56" customFormat="1" ht="22.5" customHeight="1" thickTop="1" thickBot="1" x14ac:dyDescent="0.3">
      <c r="A19" s="86"/>
      <c r="B19" s="87"/>
      <c r="C19" s="97" t="s">
        <v>376</v>
      </c>
      <c r="D19" s="95">
        <f t="shared" ref="D19:F19" si="1">SUM(D8:D18)</f>
        <v>65417</v>
      </c>
      <c r="E19" s="202">
        <f t="shared" si="1"/>
        <v>65937</v>
      </c>
      <c r="F19" s="226">
        <f t="shared" si="1"/>
        <v>19665.599999999999</v>
      </c>
      <c r="G19" s="129">
        <f t="shared" si="0"/>
        <v>29.824832794940626</v>
      </c>
    </row>
    <row r="20" spans="1:7" s="56" customFormat="1" ht="7.5" customHeight="1" x14ac:dyDescent="0.2">
      <c r="A20" s="74"/>
      <c r="B20" s="75"/>
      <c r="C20" s="74"/>
      <c r="D20" s="61"/>
      <c r="E20" s="61"/>
    </row>
    <row r="21" spans="1:7" s="56" customFormat="1" ht="0.75" hidden="1" customHeight="1" x14ac:dyDescent="0.2">
      <c r="B21" s="76"/>
      <c r="D21" s="204"/>
      <c r="E21" s="204"/>
    </row>
    <row r="22" spans="1:7" s="56" customFormat="1" ht="15" hidden="1" customHeight="1" x14ac:dyDescent="0.2">
      <c r="A22" s="74"/>
      <c r="B22" s="75"/>
      <c r="C22" s="74"/>
      <c r="D22" s="61"/>
      <c r="E22" s="61"/>
    </row>
    <row r="23" spans="1:7" s="56" customFormat="1" ht="21" customHeight="1" thickBot="1" x14ac:dyDescent="0.25">
      <c r="A23" s="74"/>
      <c r="B23" s="75"/>
      <c r="C23" s="74"/>
      <c r="D23" s="261"/>
      <c r="E23" s="261"/>
    </row>
    <row r="24" spans="1:7" s="56" customFormat="1" ht="15.75" x14ac:dyDescent="0.25">
      <c r="A24" s="114" t="s">
        <v>14</v>
      </c>
      <c r="B24" s="115" t="s">
        <v>13</v>
      </c>
      <c r="C24" s="114" t="s">
        <v>12</v>
      </c>
      <c r="D24" s="262" t="s">
        <v>11</v>
      </c>
      <c r="E24" s="262" t="s">
        <v>11</v>
      </c>
      <c r="F24" s="22" t="s">
        <v>0</v>
      </c>
      <c r="G24" s="121" t="s">
        <v>384</v>
      </c>
    </row>
    <row r="25" spans="1:7" s="56" customFormat="1" ht="15.75" customHeight="1" thickBot="1" x14ac:dyDescent="0.3">
      <c r="A25" s="116"/>
      <c r="B25" s="117"/>
      <c r="C25" s="118"/>
      <c r="D25" s="263" t="s">
        <v>10</v>
      </c>
      <c r="E25" s="263" t="s">
        <v>9</v>
      </c>
      <c r="F25" s="122" t="s">
        <v>386</v>
      </c>
      <c r="G25" s="123" t="s">
        <v>385</v>
      </c>
    </row>
    <row r="26" spans="1:7" s="56" customFormat="1" ht="16.5" customHeight="1" thickTop="1" x14ac:dyDescent="0.25">
      <c r="A26" s="63">
        <v>30</v>
      </c>
      <c r="B26" s="63"/>
      <c r="C26" s="94" t="s">
        <v>91</v>
      </c>
      <c r="D26" s="57"/>
      <c r="E26" s="213"/>
      <c r="F26" s="144"/>
      <c r="G26" s="142"/>
    </row>
    <row r="27" spans="1:7" s="56" customFormat="1" ht="16.5" customHeight="1" x14ac:dyDescent="0.2">
      <c r="A27" s="62"/>
      <c r="B27" s="62"/>
      <c r="C27" s="64"/>
      <c r="D27" s="58"/>
      <c r="E27" s="199"/>
      <c r="F27" s="145"/>
      <c r="G27" s="65"/>
    </row>
    <row r="28" spans="1:7" s="56" customFormat="1" ht="15" hidden="1" x14ac:dyDescent="0.2">
      <c r="A28" s="65"/>
      <c r="B28" s="62">
        <v>3341</v>
      </c>
      <c r="C28" s="74" t="s">
        <v>129</v>
      </c>
      <c r="D28" s="58">
        <v>0</v>
      </c>
      <c r="E28" s="199">
        <v>0</v>
      </c>
      <c r="F28" s="120">
        <v>0</v>
      </c>
      <c r="G28" s="119" t="e">
        <f>(#REF!/E28)*100</f>
        <v>#REF!</v>
      </c>
    </row>
    <row r="29" spans="1:7" s="56" customFormat="1" ht="15.75" customHeight="1" x14ac:dyDescent="0.2">
      <c r="A29" s="65"/>
      <c r="B29" s="62">
        <v>3349</v>
      </c>
      <c r="C29" s="79" t="s">
        <v>130</v>
      </c>
      <c r="D29" s="58">
        <v>850</v>
      </c>
      <c r="E29" s="199">
        <v>951.2</v>
      </c>
      <c r="F29" s="120">
        <v>272.3</v>
      </c>
      <c r="G29" s="119">
        <f t="shared" ref="G29:G48" si="2">(F29/E29)*100</f>
        <v>28.626997476871317</v>
      </c>
    </row>
    <row r="30" spans="1:7" s="56" customFormat="1" ht="15.75" customHeight="1" x14ac:dyDescent="0.2">
      <c r="A30" s="65"/>
      <c r="B30" s="78">
        <v>3699</v>
      </c>
      <c r="C30" s="80" t="s">
        <v>119</v>
      </c>
      <c r="D30" s="58">
        <v>398</v>
      </c>
      <c r="E30" s="199">
        <v>387.2</v>
      </c>
      <c r="F30" s="120">
        <v>151</v>
      </c>
      <c r="G30" s="119">
        <f t="shared" si="2"/>
        <v>38.997933884297517</v>
      </c>
    </row>
    <row r="31" spans="1:7" s="56" customFormat="1" ht="15.75" customHeight="1" x14ac:dyDescent="0.2">
      <c r="A31" s="65"/>
      <c r="B31" s="78">
        <v>3733</v>
      </c>
      <c r="C31" s="79" t="s">
        <v>122</v>
      </c>
      <c r="D31" s="58">
        <v>40</v>
      </c>
      <c r="E31" s="199">
        <v>40</v>
      </c>
      <c r="F31" s="120">
        <v>24.6</v>
      </c>
      <c r="G31" s="119">
        <f t="shared" si="2"/>
        <v>61.5</v>
      </c>
    </row>
    <row r="32" spans="1:7" s="56" customFormat="1" ht="16.5" hidden="1" customHeight="1" x14ac:dyDescent="0.2">
      <c r="A32" s="65"/>
      <c r="B32" s="62">
        <v>3745</v>
      </c>
      <c r="C32" s="79" t="s">
        <v>124</v>
      </c>
      <c r="D32" s="58">
        <v>0</v>
      </c>
      <c r="E32" s="199">
        <v>0</v>
      </c>
      <c r="F32" s="120">
        <v>0</v>
      </c>
      <c r="G32" s="119" t="e">
        <f t="shared" si="2"/>
        <v>#DIV/0!</v>
      </c>
    </row>
    <row r="33" spans="1:7" s="56" customFormat="1" ht="15.75" customHeight="1" x14ac:dyDescent="0.2">
      <c r="A33" s="65"/>
      <c r="B33" s="62">
        <v>3900</v>
      </c>
      <c r="C33" s="65" t="s">
        <v>436</v>
      </c>
      <c r="D33" s="58">
        <v>0</v>
      </c>
      <c r="E33" s="199">
        <v>50</v>
      </c>
      <c r="F33" s="120">
        <v>50</v>
      </c>
      <c r="G33" s="119">
        <f t="shared" si="2"/>
        <v>100</v>
      </c>
    </row>
    <row r="34" spans="1:7" s="56" customFormat="1" ht="15.75" customHeight="1" x14ac:dyDescent="0.2">
      <c r="A34" s="65"/>
      <c r="B34" s="62">
        <v>5212</v>
      </c>
      <c r="C34" s="65" t="s">
        <v>131</v>
      </c>
      <c r="D34" s="58">
        <v>100</v>
      </c>
      <c r="E34" s="199">
        <v>0</v>
      </c>
      <c r="F34" s="120">
        <v>0</v>
      </c>
      <c r="G34" s="119" t="e">
        <f t="shared" si="2"/>
        <v>#DIV/0!</v>
      </c>
    </row>
    <row r="35" spans="1:7" s="56" customFormat="1" ht="15.75" customHeight="1" x14ac:dyDescent="0.2">
      <c r="A35" s="65"/>
      <c r="B35" s="62">
        <v>5213</v>
      </c>
      <c r="C35" s="65" t="s">
        <v>437</v>
      </c>
      <c r="D35" s="58">
        <v>0</v>
      </c>
      <c r="E35" s="199">
        <v>100</v>
      </c>
      <c r="F35" s="120">
        <v>0</v>
      </c>
      <c r="G35" s="119">
        <f t="shared" si="2"/>
        <v>0</v>
      </c>
    </row>
    <row r="36" spans="1:7" s="56" customFormat="1" ht="15.75" customHeight="1" x14ac:dyDescent="0.2">
      <c r="A36" s="65"/>
      <c r="B36" s="62">
        <v>5272</v>
      </c>
      <c r="C36" s="65" t="s">
        <v>132</v>
      </c>
      <c r="D36" s="58">
        <v>100</v>
      </c>
      <c r="E36" s="199">
        <v>100</v>
      </c>
      <c r="F36" s="130">
        <v>0</v>
      </c>
      <c r="G36" s="119">
        <f t="shared" si="2"/>
        <v>0</v>
      </c>
    </row>
    <row r="37" spans="1:7" s="56" customFormat="1" ht="15.75" customHeight="1" x14ac:dyDescent="0.2">
      <c r="A37" s="65"/>
      <c r="B37" s="62">
        <v>5279</v>
      </c>
      <c r="C37" s="65" t="s">
        <v>133</v>
      </c>
      <c r="D37" s="58">
        <v>100</v>
      </c>
      <c r="E37" s="199">
        <v>100</v>
      </c>
      <c r="F37" s="120">
        <v>0</v>
      </c>
      <c r="G37" s="119">
        <f t="shared" si="2"/>
        <v>0</v>
      </c>
    </row>
    <row r="38" spans="1:7" s="56" customFormat="1" ht="15.75" hidden="1" customHeight="1" x14ac:dyDescent="0.2">
      <c r="A38" s="65"/>
      <c r="B38" s="62">
        <v>5311</v>
      </c>
      <c r="C38" s="65" t="s">
        <v>306</v>
      </c>
      <c r="D38" s="58">
        <v>0</v>
      </c>
      <c r="E38" s="199">
        <v>0</v>
      </c>
      <c r="F38" s="120">
        <v>0</v>
      </c>
      <c r="G38" s="119" t="e">
        <f t="shared" si="2"/>
        <v>#DIV/0!</v>
      </c>
    </row>
    <row r="39" spans="1:7" s="56" customFormat="1" ht="15" x14ac:dyDescent="0.2">
      <c r="A39" s="65"/>
      <c r="B39" s="62">
        <v>5512</v>
      </c>
      <c r="C39" s="74" t="s">
        <v>134</v>
      </c>
      <c r="D39" s="58">
        <v>1362</v>
      </c>
      <c r="E39" s="199">
        <v>1362</v>
      </c>
      <c r="F39" s="120">
        <v>303</v>
      </c>
      <c r="G39" s="119">
        <f t="shared" si="2"/>
        <v>22.246696035242291</v>
      </c>
    </row>
    <row r="40" spans="1:7" s="56" customFormat="1" ht="15.75" customHeight="1" x14ac:dyDescent="0.2">
      <c r="A40" s="65"/>
      <c r="B40" s="62">
        <v>6112</v>
      </c>
      <c r="C40" s="79" t="s">
        <v>135</v>
      </c>
      <c r="D40" s="58">
        <v>7119</v>
      </c>
      <c r="E40" s="199">
        <v>7119</v>
      </c>
      <c r="F40" s="120">
        <v>2775.2</v>
      </c>
      <c r="G40" s="119">
        <f t="shared" si="2"/>
        <v>38.983003230790843</v>
      </c>
    </row>
    <row r="41" spans="1:7" s="56" customFormat="1" ht="15.75" hidden="1" customHeight="1" x14ac:dyDescent="0.2">
      <c r="A41" s="65"/>
      <c r="B41" s="62">
        <v>6114</v>
      </c>
      <c r="C41" s="79" t="s">
        <v>136</v>
      </c>
      <c r="D41" s="58"/>
      <c r="E41" s="199"/>
      <c r="F41" s="120">
        <v>0</v>
      </c>
      <c r="G41" s="119" t="e">
        <f t="shared" si="2"/>
        <v>#DIV/0!</v>
      </c>
    </row>
    <row r="42" spans="1:7" s="56" customFormat="1" ht="15.75" hidden="1" customHeight="1" x14ac:dyDescent="0.2">
      <c r="A42" s="65"/>
      <c r="B42" s="62">
        <v>6115</v>
      </c>
      <c r="C42" s="79" t="s">
        <v>137</v>
      </c>
      <c r="D42" s="58"/>
      <c r="E42" s="199"/>
      <c r="F42" s="120">
        <v>0</v>
      </c>
      <c r="G42" s="119" t="e">
        <f t="shared" si="2"/>
        <v>#DIV/0!</v>
      </c>
    </row>
    <row r="43" spans="1:7" s="56" customFormat="1" ht="15.75" hidden="1" customHeight="1" x14ac:dyDescent="0.2">
      <c r="A43" s="65"/>
      <c r="B43" s="62">
        <v>6117</v>
      </c>
      <c r="C43" s="79" t="s">
        <v>138</v>
      </c>
      <c r="D43" s="58"/>
      <c r="E43" s="199"/>
      <c r="F43" s="130">
        <v>0</v>
      </c>
      <c r="G43" s="119" t="e">
        <f t="shared" si="2"/>
        <v>#DIV/0!</v>
      </c>
    </row>
    <row r="44" spans="1:7" s="56" customFormat="1" ht="15.75" hidden="1" customHeight="1" x14ac:dyDescent="0.2">
      <c r="A44" s="65"/>
      <c r="B44" s="62">
        <v>6118</v>
      </c>
      <c r="C44" s="79" t="s">
        <v>139</v>
      </c>
      <c r="D44" s="58">
        <v>0</v>
      </c>
      <c r="E44" s="199">
        <v>0</v>
      </c>
      <c r="F44" s="120">
        <v>0</v>
      </c>
      <c r="G44" s="119" t="e">
        <f t="shared" si="2"/>
        <v>#DIV/0!</v>
      </c>
    </row>
    <row r="45" spans="1:7" s="56" customFormat="1" ht="13.5" hidden="1" customHeight="1" x14ac:dyDescent="0.2">
      <c r="A45" s="65"/>
      <c r="B45" s="62">
        <v>6149</v>
      </c>
      <c r="C45" s="79" t="s">
        <v>140</v>
      </c>
      <c r="D45" s="58"/>
      <c r="E45" s="199"/>
      <c r="F45" s="120">
        <v>0</v>
      </c>
      <c r="G45" s="119" t="e">
        <f t="shared" si="2"/>
        <v>#DIV/0!</v>
      </c>
    </row>
    <row r="46" spans="1:7" s="56" customFormat="1" ht="17.25" customHeight="1" x14ac:dyDescent="0.2">
      <c r="A46" s="62"/>
      <c r="B46" s="62">
        <v>6171</v>
      </c>
      <c r="C46" s="79" t="s">
        <v>141</v>
      </c>
      <c r="D46" s="58">
        <v>129194</v>
      </c>
      <c r="E46" s="199">
        <v>130744.7</v>
      </c>
      <c r="F46" s="120">
        <v>38513.1</v>
      </c>
      <c r="G46" s="119">
        <f t="shared" si="2"/>
        <v>29.456719851741596</v>
      </c>
    </row>
    <row r="47" spans="1:7" s="56" customFormat="1" ht="17.25" customHeight="1" x14ac:dyDescent="0.2">
      <c r="A47" s="62"/>
      <c r="B47" s="62">
        <v>6402</v>
      </c>
      <c r="C47" s="79" t="s">
        <v>142</v>
      </c>
      <c r="D47" s="58">
        <v>0</v>
      </c>
      <c r="E47" s="199">
        <v>225.5</v>
      </c>
      <c r="F47" s="120">
        <v>219.9</v>
      </c>
      <c r="G47" s="119">
        <f t="shared" si="2"/>
        <v>97.516629711751662</v>
      </c>
    </row>
    <row r="48" spans="1:7" s="56" customFormat="1" ht="15" x14ac:dyDescent="0.2">
      <c r="A48" s="65"/>
      <c r="B48" s="78">
        <v>6409</v>
      </c>
      <c r="C48" s="65" t="s">
        <v>335</v>
      </c>
      <c r="D48" s="55">
        <v>0</v>
      </c>
      <c r="E48" s="252">
        <v>0</v>
      </c>
      <c r="F48" s="120">
        <v>1.7</v>
      </c>
      <c r="G48" s="119" t="e">
        <f t="shared" si="2"/>
        <v>#DIV/0!</v>
      </c>
    </row>
    <row r="49" spans="1:7" s="56" customFormat="1" ht="15.75" customHeight="1" thickBot="1" x14ac:dyDescent="0.25">
      <c r="A49" s="88"/>
      <c r="B49" s="88"/>
      <c r="C49" s="82"/>
      <c r="D49" s="59"/>
      <c r="E49" s="201"/>
      <c r="F49" s="146"/>
      <c r="G49" s="82"/>
    </row>
    <row r="50" spans="1:7" s="56" customFormat="1" ht="18.75" customHeight="1" thickTop="1" thickBot="1" x14ac:dyDescent="0.3">
      <c r="A50" s="86"/>
      <c r="B50" s="87"/>
      <c r="C50" s="97" t="s">
        <v>334</v>
      </c>
      <c r="D50" s="95">
        <f t="shared" ref="D50:F50" si="3">SUM(D28:D49)</f>
        <v>139263</v>
      </c>
      <c r="E50" s="202">
        <f t="shared" si="3"/>
        <v>141179.6</v>
      </c>
      <c r="F50" s="226">
        <f t="shared" si="3"/>
        <v>42310.799999999996</v>
      </c>
      <c r="G50" s="129">
        <f t="shared" ref="G50" si="4">(F50/E50)*100</f>
        <v>29.969485676400836</v>
      </c>
    </row>
    <row r="51" spans="1:7" s="56" customFormat="1" ht="12.75" customHeight="1" x14ac:dyDescent="0.2">
      <c r="A51" s="74"/>
      <c r="B51" s="75"/>
      <c r="C51" s="74"/>
      <c r="D51" s="61"/>
      <c r="E51" s="61"/>
    </row>
    <row r="52" spans="1:7" s="56" customFormat="1" ht="12.75" hidden="1" customHeight="1" x14ac:dyDescent="0.2">
      <c r="A52" s="74"/>
      <c r="B52" s="75"/>
      <c r="C52" s="74"/>
      <c r="D52" s="61"/>
      <c r="E52" s="61"/>
    </row>
    <row r="53" spans="1:7" s="56" customFormat="1" ht="12.75" hidden="1" customHeight="1" x14ac:dyDescent="0.2">
      <c r="A53" s="74"/>
      <c r="B53" s="75"/>
      <c r="C53" s="74"/>
      <c r="D53" s="61"/>
      <c r="E53" s="61"/>
    </row>
    <row r="54" spans="1:7" s="56" customFormat="1" ht="12.75" hidden="1" customHeight="1" x14ac:dyDescent="0.2">
      <c r="A54" s="74"/>
      <c r="B54" s="75"/>
      <c r="C54" s="74"/>
      <c r="D54" s="61"/>
      <c r="E54" s="61"/>
    </row>
    <row r="55" spans="1:7" s="56" customFormat="1" ht="12.75" hidden="1" customHeight="1" x14ac:dyDescent="0.2">
      <c r="A55" s="74"/>
      <c r="B55" s="75"/>
      <c r="C55" s="74"/>
      <c r="D55" s="61"/>
      <c r="E55" s="61"/>
    </row>
    <row r="56" spans="1:7" s="56" customFormat="1" ht="15.75" customHeight="1" thickBot="1" x14ac:dyDescent="0.25">
      <c r="A56" s="74"/>
      <c r="B56" s="75"/>
      <c r="C56" s="74"/>
      <c r="D56" s="61"/>
      <c r="E56" s="61"/>
    </row>
    <row r="57" spans="1:7" s="56" customFormat="1" ht="15.75" x14ac:dyDescent="0.25">
      <c r="A57" s="114" t="s">
        <v>14</v>
      </c>
      <c r="B57" s="115" t="s">
        <v>13</v>
      </c>
      <c r="C57" s="114" t="s">
        <v>12</v>
      </c>
      <c r="D57" s="262" t="s">
        <v>11</v>
      </c>
      <c r="E57" s="262" t="s">
        <v>11</v>
      </c>
      <c r="F57" s="22" t="s">
        <v>0</v>
      </c>
      <c r="G57" s="121" t="s">
        <v>384</v>
      </c>
    </row>
    <row r="58" spans="1:7" s="56" customFormat="1" ht="15.75" customHeight="1" thickBot="1" x14ac:dyDescent="0.3">
      <c r="A58" s="116"/>
      <c r="B58" s="117"/>
      <c r="C58" s="118"/>
      <c r="D58" s="263" t="s">
        <v>10</v>
      </c>
      <c r="E58" s="263" t="s">
        <v>9</v>
      </c>
      <c r="F58" s="122" t="s">
        <v>386</v>
      </c>
      <c r="G58" s="123" t="s">
        <v>385</v>
      </c>
    </row>
    <row r="59" spans="1:7" s="56" customFormat="1" ht="16.5" thickTop="1" x14ac:dyDescent="0.25">
      <c r="A59" s="63">
        <v>50</v>
      </c>
      <c r="B59" s="77"/>
      <c r="C59" s="100" t="s">
        <v>382</v>
      </c>
      <c r="D59" s="57"/>
      <c r="E59" s="213"/>
      <c r="F59" s="142"/>
      <c r="G59" s="142"/>
    </row>
    <row r="60" spans="1:7" s="56" customFormat="1" ht="14.25" customHeight="1" x14ac:dyDescent="0.2">
      <c r="A60" s="63"/>
      <c r="B60" s="77"/>
      <c r="C60" s="81"/>
      <c r="D60" s="57"/>
      <c r="E60" s="213"/>
      <c r="F60" s="65"/>
      <c r="G60" s="65"/>
    </row>
    <row r="61" spans="1:7" s="56" customFormat="1" ht="15" customHeight="1" x14ac:dyDescent="0.2">
      <c r="A61" s="63"/>
      <c r="B61" s="84">
        <v>2169</v>
      </c>
      <c r="C61" s="85" t="s">
        <v>337</v>
      </c>
      <c r="D61" s="58">
        <v>50</v>
      </c>
      <c r="E61" s="199">
        <v>50</v>
      </c>
      <c r="F61" s="120">
        <v>0</v>
      </c>
      <c r="G61" s="119">
        <f t="shared" ref="G61:G84" si="5">(F61/E61)*100</f>
        <v>0</v>
      </c>
    </row>
    <row r="62" spans="1:7" s="56" customFormat="1" ht="15" customHeight="1" x14ac:dyDescent="0.2">
      <c r="A62" s="63"/>
      <c r="B62" s="62">
        <v>2219</v>
      </c>
      <c r="C62" s="65" t="s">
        <v>183</v>
      </c>
      <c r="D62" s="58">
        <v>450</v>
      </c>
      <c r="E62" s="199">
        <v>450</v>
      </c>
      <c r="F62" s="120">
        <v>31.3</v>
      </c>
      <c r="G62" s="119">
        <f t="shared" si="5"/>
        <v>6.9555555555555548</v>
      </c>
    </row>
    <row r="63" spans="1:7" s="56" customFormat="1" ht="15" hidden="1" customHeight="1" x14ac:dyDescent="0.2">
      <c r="A63" s="63"/>
      <c r="B63" s="62">
        <v>2229</v>
      </c>
      <c r="C63" s="65" t="s">
        <v>184</v>
      </c>
      <c r="D63" s="58">
        <v>0</v>
      </c>
      <c r="E63" s="199">
        <v>0</v>
      </c>
      <c r="F63" s="120">
        <v>0</v>
      </c>
      <c r="G63" s="119" t="e">
        <f t="shared" si="5"/>
        <v>#DIV/0!</v>
      </c>
    </row>
    <row r="64" spans="1:7" s="56" customFormat="1" ht="15" customHeight="1" x14ac:dyDescent="0.2">
      <c r="A64" s="63"/>
      <c r="B64" s="62">
        <v>2293</v>
      </c>
      <c r="C64" s="65" t="s">
        <v>338</v>
      </c>
      <c r="D64" s="58">
        <v>21900</v>
      </c>
      <c r="E64" s="199">
        <v>21900</v>
      </c>
      <c r="F64" s="120">
        <v>8027</v>
      </c>
      <c r="G64" s="119">
        <f t="shared" si="5"/>
        <v>36.652968036529678</v>
      </c>
    </row>
    <row r="65" spans="1:7" s="56" customFormat="1" ht="15" hidden="1" customHeight="1" x14ac:dyDescent="0.2">
      <c r="A65" s="63"/>
      <c r="B65" s="62">
        <v>2299</v>
      </c>
      <c r="C65" s="65" t="s">
        <v>184</v>
      </c>
      <c r="D65" s="58">
        <v>0</v>
      </c>
      <c r="E65" s="199">
        <v>0</v>
      </c>
      <c r="F65" s="120">
        <v>0</v>
      </c>
      <c r="G65" s="119" t="e">
        <f t="shared" si="5"/>
        <v>#DIV/0!</v>
      </c>
    </row>
    <row r="66" spans="1:7" s="56" customFormat="1" ht="15" customHeight="1" x14ac:dyDescent="0.2">
      <c r="A66" s="63"/>
      <c r="B66" s="84">
        <v>3399</v>
      </c>
      <c r="C66" s="85" t="s">
        <v>185</v>
      </c>
      <c r="D66" s="58">
        <v>200</v>
      </c>
      <c r="E66" s="199">
        <v>200</v>
      </c>
      <c r="F66" s="120">
        <v>12.8</v>
      </c>
      <c r="G66" s="119">
        <f t="shared" si="5"/>
        <v>6.4</v>
      </c>
    </row>
    <row r="67" spans="1:7" s="56" customFormat="1" ht="15" customHeight="1" x14ac:dyDescent="0.2">
      <c r="A67" s="65"/>
      <c r="B67" s="78">
        <v>3541</v>
      </c>
      <c r="C67" s="65" t="s">
        <v>155</v>
      </c>
      <c r="D67" s="58">
        <v>203</v>
      </c>
      <c r="E67" s="199">
        <v>0</v>
      </c>
      <c r="F67" s="130">
        <v>0</v>
      </c>
      <c r="G67" s="119" t="e">
        <f t="shared" si="5"/>
        <v>#DIV/0!</v>
      </c>
    </row>
    <row r="68" spans="1:7" s="56" customFormat="1" ht="15" customHeight="1" x14ac:dyDescent="0.2">
      <c r="A68" s="65"/>
      <c r="B68" s="78">
        <v>3599</v>
      </c>
      <c r="C68" s="65" t="s">
        <v>156</v>
      </c>
      <c r="D68" s="58">
        <v>5</v>
      </c>
      <c r="E68" s="199">
        <v>5</v>
      </c>
      <c r="F68" s="120">
        <v>0</v>
      </c>
      <c r="G68" s="119">
        <f t="shared" si="5"/>
        <v>0</v>
      </c>
    </row>
    <row r="69" spans="1:7" s="56" customFormat="1" ht="15" hidden="1" customHeight="1" x14ac:dyDescent="0.2">
      <c r="A69" s="65"/>
      <c r="B69" s="78">
        <v>4193</v>
      </c>
      <c r="C69" s="65" t="s">
        <v>157</v>
      </c>
      <c r="D69" s="58">
        <v>0</v>
      </c>
      <c r="E69" s="199">
        <v>0</v>
      </c>
      <c r="F69" s="120">
        <v>0</v>
      </c>
      <c r="G69" s="119" t="e">
        <f t="shared" si="5"/>
        <v>#DIV/0!</v>
      </c>
    </row>
    <row r="70" spans="1:7" s="56" customFormat="1" ht="15" x14ac:dyDescent="0.2">
      <c r="A70" s="85"/>
      <c r="B70" s="78">
        <v>4312</v>
      </c>
      <c r="C70" s="65" t="s">
        <v>276</v>
      </c>
      <c r="D70" s="58">
        <v>43</v>
      </c>
      <c r="E70" s="199">
        <v>43</v>
      </c>
      <c r="F70" s="120">
        <v>0</v>
      </c>
      <c r="G70" s="119">
        <f t="shared" si="5"/>
        <v>0</v>
      </c>
    </row>
    <row r="71" spans="1:7" s="56" customFormat="1" ht="15" x14ac:dyDescent="0.2">
      <c r="A71" s="85"/>
      <c r="B71" s="78">
        <v>4319</v>
      </c>
      <c r="C71" s="65" t="s">
        <v>341</v>
      </c>
      <c r="D71" s="58">
        <v>464</v>
      </c>
      <c r="E71" s="199">
        <v>464</v>
      </c>
      <c r="F71" s="120">
        <v>128</v>
      </c>
      <c r="G71" s="119">
        <f t="shared" si="5"/>
        <v>27.586206896551722</v>
      </c>
    </row>
    <row r="72" spans="1:7" s="56" customFormat="1" ht="15" x14ac:dyDescent="0.2">
      <c r="A72" s="85"/>
      <c r="B72" s="78">
        <v>4329</v>
      </c>
      <c r="C72" s="65" t="s">
        <v>158</v>
      </c>
      <c r="D72" s="58">
        <v>40</v>
      </c>
      <c r="E72" s="199">
        <v>102.1</v>
      </c>
      <c r="F72" s="120">
        <v>62</v>
      </c>
      <c r="G72" s="119">
        <f t="shared" si="5"/>
        <v>60.72477962781587</v>
      </c>
    </row>
    <row r="73" spans="1:7" s="56" customFormat="1" ht="15" hidden="1" x14ac:dyDescent="0.2">
      <c r="A73" s="65"/>
      <c r="B73" s="78">
        <v>4333</v>
      </c>
      <c r="C73" s="65" t="s">
        <v>159</v>
      </c>
      <c r="D73" s="58">
        <v>0</v>
      </c>
      <c r="E73" s="199">
        <v>0</v>
      </c>
      <c r="F73" s="120">
        <v>0</v>
      </c>
      <c r="G73" s="119" t="e">
        <f t="shared" si="5"/>
        <v>#DIV/0!</v>
      </c>
    </row>
    <row r="74" spans="1:7" s="56" customFormat="1" ht="15" x14ac:dyDescent="0.2">
      <c r="A74" s="65"/>
      <c r="B74" s="78">
        <v>4339</v>
      </c>
      <c r="C74" s="65" t="s">
        <v>160</v>
      </c>
      <c r="D74" s="58">
        <v>4000</v>
      </c>
      <c r="E74" s="199">
        <v>4000</v>
      </c>
      <c r="F74" s="130">
        <v>1605.6</v>
      </c>
      <c r="G74" s="119">
        <f t="shared" si="5"/>
        <v>40.14</v>
      </c>
    </row>
    <row r="75" spans="1:7" s="56" customFormat="1" ht="15" customHeight="1" x14ac:dyDescent="0.2">
      <c r="A75" s="65"/>
      <c r="B75" s="78">
        <v>4342</v>
      </c>
      <c r="C75" s="65" t="s">
        <v>161</v>
      </c>
      <c r="D75" s="58">
        <v>20</v>
      </c>
      <c r="E75" s="199">
        <v>20</v>
      </c>
      <c r="F75" s="120">
        <v>0</v>
      </c>
      <c r="G75" s="119">
        <f t="shared" si="5"/>
        <v>0</v>
      </c>
    </row>
    <row r="76" spans="1:7" s="56" customFormat="1" ht="15" customHeight="1" x14ac:dyDescent="0.2">
      <c r="A76" s="65"/>
      <c r="B76" s="78">
        <v>4343</v>
      </c>
      <c r="C76" s="65" t="s">
        <v>162</v>
      </c>
      <c r="D76" s="58">
        <v>50</v>
      </c>
      <c r="E76" s="199">
        <v>35.299999999999997</v>
      </c>
      <c r="F76" s="120">
        <v>0</v>
      </c>
      <c r="G76" s="119">
        <f t="shared" si="5"/>
        <v>0</v>
      </c>
    </row>
    <row r="77" spans="1:7" s="56" customFormat="1" ht="15" customHeight="1" x14ac:dyDescent="0.2">
      <c r="A77" s="65"/>
      <c r="B77" s="78">
        <v>4344</v>
      </c>
      <c r="C77" s="65" t="s">
        <v>296</v>
      </c>
      <c r="D77" s="58">
        <v>78</v>
      </c>
      <c r="E77" s="199">
        <v>278.5</v>
      </c>
      <c r="F77" s="120">
        <v>277.5</v>
      </c>
      <c r="G77" s="119">
        <f t="shared" si="5"/>
        <v>99.640933572710949</v>
      </c>
    </row>
    <row r="78" spans="1:7" s="56" customFormat="1" ht="15" customHeight="1" x14ac:dyDescent="0.2">
      <c r="A78" s="65"/>
      <c r="B78" s="78">
        <v>4349</v>
      </c>
      <c r="C78" s="65" t="s">
        <v>163</v>
      </c>
      <c r="D78" s="58">
        <v>2930</v>
      </c>
      <c r="E78" s="199">
        <v>2127</v>
      </c>
      <c r="F78" s="120">
        <v>1068.8</v>
      </c>
      <c r="G78" s="119">
        <f t="shared" si="5"/>
        <v>50.249177244945933</v>
      </c>
    </row>
    <row r="79" spans="1:7" s="56" customFormat="1" ht="15" customHeight="1" x14ac:dyDescent="0.2">
      <c r="A79" s="85"/>
      <c r="B79" s="89">
        <v>4351</v>
      </c>
      <c r="C79" s="85" t="s">
        <v>164</v>
      </c>
      <c r="D79" s="58">
        <v>1627</v>
      </c>
      <c r="E79" s="199">
        <v>1708.6</v>
      </c>
      <c r="F79" s="120">
        <v>1706.8</v>
      </c>
      <c r="G79" s="119">
        <f t="shared" si="5"/>
        <v>99.894650591127245</v>
      </c>
    </row>
    <row r="80" spans="1:7" s="56" customFormat="1" ht="15" customHeight="1" x14ac:dyDescent="0.2">
      <c r="A80" s="85"/>
      <c r="B80" s="89">
        <v>4353</v>
      </c>
      <c r="C80" s="85" t="s">
        <v>336</v>
      </c>
      <c r="D80" s="58">
        <v>1</v>
      </c>
      <c r="E80" s="199">
        <v>1</v>
      </c>
      <c r="F80" s="120">
        <v>0</v>
      </c>
      <c r="G80" s="119">
        <f t="shared" si="5"/>
        <v>0</v>
      </c>
    </row>
    <row r="81" spans="1:7" s="56" customFormat="1" ht="15" customHeight="1" x14ac:dyDescent="0.2">
      <c r="A81" s="85"/>
      <c r="B81" s="89">
        <v>4356</v>
      </c>
      <c r="C81" s="85" t="s">
        <v>277</v>
      </c>
      <c r="D81" s="58">
        <v>390</v>
      </c>
      <c r="E81" s="199">
        <v>184</v>
      </c>
      <c r="F81" s="120">
        <v>183.5</v>
      </c>
      <c r="G81" s="119">
        <f t="shared" si="5"/>
        <v>99.728260869565219</v>
      </c>
    </row>
    <row r="82" spans="1:7" s="56" customFormat="1" ht="15" customHeight="1" x14ac:dyDescent="0.2">
      <c r="A82" s="85"/>
      <c r="B82" s="89">
        <v>4357</v>
      </c>
      <c r="C82" s="85" t="s">
        <v>278</v>
      </c>
      <c r="D82" s="58">
        <v>7209</v>
      </c>
      <c r="E82" s="199">
        <v>516</v>
      </c>
      <c r="F82" s="120">
        <v>515.9</v>
      </c>
      <c r="G82" s="119">
        <f t="shared" si="5"/>
        <v>99.980620155038764</v>
      </c>
    </row>
    <row r="83" spans="1:7" s="56" customFormat="1" ht="15" customHeight="1" x14ac:dyDescent="0.2">
      <c r="A83" s="85"/>
      <c r="B83" s="89">
        <v>4358</v>
      </c>
      <c r="C83" s="85" t="s">
        <v>281</v>
      </c>
      <c r="D83" s="58">
        <v>219</v>
      </c>
      <c r="E83" s="199">
        <v>219</v>
      </c>
      <c r="F83" s="120">
        <v>218.5</v>
      </c>
      <c r="G83" s="119">
        <f t="shared" si="5"/>
        <v>99.771689497716892</v>
      </c>
    </row>
    <row r="84" spans="1:7" s="56" customFormat="1" ht="15" customHeight="1" x14ac:dyDescent="0.2">
      <c r="A84" s="85"/>
      <c r="B84" s="89">
        <v>4359</v>
      </c>
      <c r="C84" s="85" t="s">
        <v>280</v>
      </c>
      <c r="D84" s="58">
        <v>185</v>
      </c>
      <c r="E84" s="199">
        <v>44</v>
      </c>
      <c r="F84" s="120">
        <v>43.7</v>
      </c>
      <c r="G84" s="119">
        <f t="shared" si="5"/>
        <v>99.318181818181827</v>
      </c>
    </row>
    <row r="85" spans="1:7" s="56" customFormat="1" ht="15" hidden="1" customHeight="1" x14ac:dyDescent="0.2">
      <c r="A85" s="65"/>
      <c r="B85" s="78">
        <v>4371</v>
      </c>
      <c r="C85" s="96" t="s">
        <v>165</v>
      </c>
      <c r="D85" s="58"/>
      <c r="E85" s="199"/>
      <c r="F85" s="130">
        <v>0</v>
      </c>
      <c r="G85" s="131" t="e">
        <f>(#REF!/E85)*100</f>
        <v>#REF!</v>
      </c>
    </row>
    <row r="86" spans="1:7" s="56" customFormat="1" ht="15" hidden="1" x14ac:dyDescent="0.2">
      <c r="A86" s="65"/>
      <c r="B86" s="78">
        <v>4374</v>
      </c>
      <c r="C86" s="65" t="s">
        <v>166</v>
      </c>
      <c r="D86" s="58"/>
      <c r="E86" s="199"/>
      <c r="F86" s="120">
        <v>0</v>
      </c>
      <c r="G86" s="119" t="e">
        <f>(#REF!/E86)*100</f>
        <v>#REF!</v>
      </c>
    </row>
    <row r="87" spans="1:7" s="56" customFormat="1" ht="15" x14ac:dyDescent="0.2">
      <c r="A87" s="65"/>
      <c r="B87" s="89">
        <v>4371</v>
      </c>
      <c r="C87" s="85" t="s">
        <v>165</v>
      </c>
      <c r="D87" s="58">
        <v>34</v>
      </c>
      <c r="E87" s="199">
        <v>44</v>
      </c>
      <c r="F87" s="120">
        <v>30</v>
      </c>
      <c r="G87" s="119">
        <f t="shared" ref="G87:G94" si="6">(F87/E87)*100</f>
        <v>68.181818181818173</v>
      </c>
    </row>
    <row r="88" spans="1:7" s="56" customFormat="1" ht="15" x14ac:dyDescent="0.2">
      <c r="A88" s="65"/>
      <c r="B88" s="89">
        <v>4372</v>
      </c>
      <c r="C88" s="85" t="s">
        <v>297</v>
      </c>
      <c r="D88" s="58">
        <v>33</v>
      </c>
      <c r="E88" s="199">
        <v>83</v>
      </c>
      <c r="F88" s="120">
        <v>19.899999999999999</v>
      </c>
      <c r="G88" s="119">
        <f t="shared" si="6"/>
        <v>23.975903614457831</v>
      </c>
    </row>
    <row r="89" spans="1:7" s="56" customFormat="1" ht="14.25" customHeight="1" x14ac:dyDescent="0.2">
      <c r="A89" s="65"/>
      <c r="B89" s="89">
        <v>4374</v>
      </c>
      <c r="C89" s="85" t="s">
        <v>298</v>
      </c>
      <c r="D89" s="58">
        <v>0</v>
      </c>
      <c r="E89" s="199">
        <v>111</v>
      </c>
      <c r="F89" s="120">
        <v>110.6</v>
      </c>
      <c r="G89" s="119">
        <f t="shared" si="6"/>
        <v>99.639639639639626</v>
      </c>
    </row>
    <row r="90" spans="1:7" s="56" customFormat="1" ht="15" x14ac:dyDescent="0.2">
      <c r="A90" s="65"/>
      <c r="B90" s="89">
        <v>4376</v>
      </c>
      <c r="C90" s="85" t="s">
        <v>438</v>
      </c>
      <c r="D90" s="58">
        <v>0</v>
      </c>
      <c r="E90" s="199">
        <v>203</v>
      </c>
      <c r="F90" s="120">
        <v>202.3</v>
      </c>
      <c r="G90" s="119">
        <f t="shared" si="6"/>
        <v>99.65517241379311</v>
      </c>
    </row>
    <row r="91" spans="1:7" s="56" customFormat="1" ht="15" x14ac:dyDescent="0.2">
      <c r="A91" s="65"/>
      <c r="B91" s="89">
        <v>4378</v>
      </c>
      <c r="C91" s="85" t="s">
        <v>299</v>
      </c>
      <c r="D91" s="58">
        <v>81</v>
      </c>
      <c r="E91" s="199">
        <v>292.60000000000002</v>
      </c>
      <c r="F91" s="120">
        <v>292.3</v>
      </c>
      <c r="G91" s="119">
        <f t="shared" si="6"/>
        <v>99.89747095010253</v>
      </c>
    </row>
    <row r="92" spans="1:7" s="56" customFormat="1" ht="15" x14ac:dyDescent="0.2">
      <c r="A92" s="85"/>
      <c r="B92" s="89">
        <v>4379</v>
      </c>
      <c r="C92" s="85" t="s">
        <v>282</v>
      </c>
      <c r="D92" s="58">
        <v>523</v>
      </c>
      <c r="E92" s="199">
        <v>3692.9</v>
      </c>
      <c r="F92" s="120">
        <v>1939.9</v>
      </c>
      <c r="G92" s="119">
        <f t="shared" si="6"/>
        <v>52.530531560562167</v>
      </c>
    </row>
    <row r="93" spans="1:7" s="56" customFormat="1" ht="15" x14ac:dyDescent="0.2">
      <c r="A93" s="85"/>
      <c r="B93" s="89">
        <v>4399</v>
      </c>
      <c r="C93" s="85" t="s">
        <v>167</v>
      </c>
      <c r="D93" s="58">
        <v>1405</v>
      </c>
      <c r="E93" s="199">
        <v>1405</v>
      </c>
      <c r="F93" s="120">
        <v>690.6</v>
      </c>
      <c r="G93" s="119">
        <f t="shared" si="6"/>
        <v>49.153024911032027</v>
      </c>
    </row>
    <row r="94" spans="1:7" s="56" customFormat="1" ht="15.75" thickBot="1" x14ac:dyDescent="0.25">
      <c r="A94" s="85"/>
      <c r="B94" s="84">
        <v>6171</v>
      </c>
      <c r="C94" s="85" t="s">
        <v>285</v>
      </c>
      <c r="D94" s="58">
        <v>0</v>
      </c>
      <c r="E94" s="199">
        <v>0</v>
      </c>
      <c r="F94" s="120">
        <v>28.5</v>
      </c>
      <c r="G94" s="119" t="e">
        <f t="shared" si="6"/>
        <v>#DIV/0!</v>
      </c>
    </row>
    <row r="95" spans="1:7" s="56" customFormat="1" ht="15.75" hidden="1" thickBot="1" x14ac:dyDescent="0.25">
      <c r="A95" s="85"/>
      <c r="B95" s="89">
        <v>6402</v>
      </c>
      <c r="C95" s="85" t="s">
        <v>168</v>
      </c>
      <c r="D95" s="58"/>
      <c r="E95" s="199"/>
    </row>
    <row r="96" spans="1:7" s="56" customFormat="1" ht="15.75" hidden="1" thickBot="1" x14ac:dyDescent="0.25">
      <c r="A96" s="85"/>
      <c r="B96" s="89">
        <v>6409</v>
      </c>
      <c r="C96" s="85" t="s">
        <v>169</v>
      </c>
      <c r="D96" s="58"/>
      <c r="E96" s="199"/>
    </row>
    <row r="97" spans="1:7" s="56" customFormat="1" ht="15.75" hidden="1" thickBot="1" x14ac:dyDescent="0.25">
      <c r="A97" s="85"/>
      <c r="B97" s="89"/>
      <c r="C97" s="85"/>
      <c r="D97" s="59"/>
      <c r="E97" s="201"/>
    </row>
    <row r="98" spans="1:7" s="56" customFormat="1" ht="18.75" customHeight="1" thickTop="1" thickBot="1" x14ac:dyDescent="0.3">
      <c r="A98" s="86"/>
      <c r="B98" s="90"/>
      <c r="C98" s="97" t="s">
        <v>171</v>
      </c>
      <c r="D98" s="95">
        <f t="shared" ref="D98:F98" si="7">SUM(D61:D97)</f>
        <v>42140</v>
      </c>
      <c r="E98" s="202">
        <f t="shared" si="7"/>
        <v>38179</v>
      </c>
      <c r="F98" s="226">
        <f t="shared" si="7"/>
        <v>17195.499999999996</v>
      </c>
      <c r="G98" s="129">
        <f t="shared" ref="G98" si="8">(F98/E98)*100</f>
        <v>45.039157652112408</v>
      </c>
    </row>
    <row r="99" spans="1:7" s="56" customFormat="1" ht="22.5" customHeight="1" thickBot="1" x14ac:dyDescent="0.25">
      <c r="A99" s="74"/>
      <c r="B99" s="75"/>
      <c r="C99" s="74"/>
      <c r="D99" s="265"/>
      <c r="E99" s="264"/>
    </row>
    <row r="100" spans="1:7" s="56" customFormat="1" ht="18" customHeight="1" x14ac:dyDescent="0.25">
      <c r="A100" s="114" t="s">
        <v>14</v>
      </c>
      <c r="B100" s="115" t="s">
        <v>13</v>
      </c>
      <c r="C100" s="114" t="s">
        <v>12</v>
      </c>
      <c r="D100" s="262" t="s">
        <v>11</v>
      </c>
      <c r="E100" s="262" t="s">
        <v>11</v>
      </c>
      <c r="F100" s="22" t="s">
        <v>0</v>
      </c>
      <c r="G100" s="121" t="s">
        <v>384</v>
      </c>
    </row>
    <row r="101" spans="1:7" s="56" customFormat="1" ht="18" customHeight="1" thickBot="1" x14ac:dyDescent="0.3">
      <c r="A101" s="116"/>
      <c r="B101" s="117"/>
      <c r="C101" s="118"/>
      <c r="D101" s="263" t="s">
        <v>10</v>
      </c>
      <c r="E101" s="263" t="s">
        <v>9</v>
      </c>
      <c r="F101" s="122" t="s">
        <v>386</v>
      </c>
      <c r="G101" s="123" t="s">
        <v>385</v>
      </c>
    </row>
    <row r="102" spans="1:7" s="56" customFormat="1" ht="18" customHeight="1" thickTop="1" x14ac:dyDescent="0.25">
      <c r="A102" s="63">
        <v>90</v>
      </c>
      <c r="B102" s="63"/>
      <c r="C102" s="100" t="s">
        <v>55</v>
      </c>
      <c r="D102" s="57"/>
      <c r="E102" s="213"/>
      <c r="F102" s="144"/>
      <c r="G102" s="142"/>
    </row>
    <row r="103" spans="1:7" s="56" customFormat="1" ht="15" customHeight="1" x14ac:dyDescent="0.2">
      <c r="A103" s="65"/>
      <c r="B103" s="62"/>
      <c r="C103" s="65"/>
      <c r="D103" s="58"/>
      <c r="E103" s="199"/>
      <c r="F103" s="145"/>
      <c r="G103" s="65"/>
    </row>
    <row r="104" spans="1:7" s="56" customFormat="1" ht="15" customHeight="1" x14ac:dyDescent="0.2">
      <c r="A104" s="65"/>
      <c r="B104" s="62">
        <v>2219</v>
      </c>
      <c r="C104" s="65" t="s">
        <v>98</v>
      </c>
      <c r="D104" s="58">
        <v>3272</v>
      </c>
      <c r="E104" s="199">
        <v>3372</v>
      </c>
      <c r="F104" s="120">
        <v>924.2</v>
      </c>
      <c r="G104" s="119">
        <f t="shared" ref="G104:G107" si="9">(F104/E104)*100</f>
        <v>27.408066429418742</v>
      </c>
    </row>
    <row r="105" spans="1:7" s="56" customFormat="1" ht="15" customHeight="1" x14ac:dyDescent="0.2">
      <c r="A105" s="65"/>
      <c r="B105" s="62">
        <v>3421</v>
      </c>
      <c r="C105" s="65" t="s">
        <v>303</v>
      </c>
      <c r="D105" s="58">
        <v>986</v>
      </c>
      <c r="E105" s="199">
        <v>986</v>
      </c>
      <c r="F105" s="120">
        <v>247.8</v>
      </c>
      <c r="G105" s="119">
        <f t="shared" si="9"/>
        <v>25.13184584178499</v>
      </c>
    </row>
    <row r="106" spans="1:7" s="56" customFormat="1" ht="15" customHeight="1" x14ac:dyDescent="0.2">
      <c r="A106" s="65"/>
      <c r="B106" s="62">
        <v>4349</v>
      </c>
      <c r="C106" s="65" t="s">
        <v>286</v>
      </c>
      <c r="D106" s="58">
        <v>3344</v>
      </c>
      <c r="E106" s="199">
        <v>4109</v>
      </c>
      <c r="F106" s="120">
        <v>964</v>
      </c>
      <c r="G106" s="119">
        <f t="shared" si="9"/>
        <v>23.460696033098078</v>
      </c>
    </row>
    <row r="107" spans="1:7" s="56" customFormat="1" ht="15" customHeight="1" thickBot="1" x14ac:dyDescent="0.25">
      <c r="A107" s="65"/>
      <c r="B107" s="62">
        <v>5311</v>
      </c>
      <c r="C107" s="65" t="s">
        <v>187</v>
      </c>
      <c r="D107" s="58">
        <v>28341</v>
      </c>
      <c r="E107" s="199">
        <v>28827.7</v>
      </c>
      <c r="F107" s="120">
        <v>8818</v>
      </c>
      <c r="G107" s="119">
        <f t="shared" si="9"/>
        <v>30.588635236248468</v>
      </c>
    </row>
    <row r="108" spans="1:7" s="56" customFormat="1" ht="15" hidden="1" customHeight="1" thickBot="1" x14ac:dyDescent="0.25">
      <c r="A108" s="84"/>
      <c r="B108" s="147">
        <v>6402</v>
      </c>
      <c r="C108" s="148" t="s">
        <v>186</v>
      </c>
      <c r="D108" s="58">
        <v>0</v>
      </c>
      <c r="E108" s="199">
        <v>0</v>
      </c>
      <c r="F108" s="120">
        <v>0</v>
      </c>
      <c r="G108" s="119" t="e">
        <f>(#REF!/E108)*100</f>
        <v>#REF!</v>
      </c>
    </row>
    <row r="109" spans="1:7" s="56" customFormat="1" ht="18.75" customHeight="1" thickTop="1" thickBot="1" x14ac:dyDescent="0.3">
      <c r="A109" s="86"/>
      <c r="B109" s="87"/>
      <c r="C109" s="97" t="s">
        <v>188</v>
      </c>
      <c r="D109" s="95">
        <f t="shared" ref="D109:F109" si="10">SUM(D104,D105,D106,D107,D108)</f>
        <v>35943</v>
      </c>
      <c r="E109" s="202">
        <f t="shared" si="10"/>
        <v>37294.699999999997</v>
      </c>
      <c r="F109" s="226">
        <f t="shared" si="10"/>
        <v>10954</v>
      </c>
      <c r="G109" s="129">
        <f t="shared" ref="G109" si="11">(F109/E109)*100</f>
        <v>29.371465650615235</v>
      </c>
    </row>
    <row r="110" spans="1:7" s="56" customFormat="1" ht="13.5" customHeight="1" thickBot="1" x14ac:dyDescent="0.3">
      <c r="A110" s="104"/>
      <c r="B110" s="105"/>
      <c r="C110" s="106"/>
      <c r="D110" s="107"/>
      <c r="E110" s="107"/>
    </row>
    <row r="111" spans="1:7" s="56" customFormat="1" ht="12" hidden="1" customHeight="1" thickBot="1" x14ac:dyDescent="0.3">
      <c r="A111" s="108"/>
      <c r="B111" s="109"/>
      <c r="C111" s="110"/>
      <c r="D111" s="111"/>
      <c r="E111" s="111"/>
    </row>
    <row r="112" spans="1:7" s="56" customFormat="1" ht="15.75" x14ac:dyDescent="0.25">
      <c r="A112" s="114" t="s">
        <v>14</v>
      </c>
      <c r="B112" s="115" t="s">
        <v>13</v>
      </c>
      <c r="C112" s="114" t="s">
        <v>12</v>
      </c>
      <c r="D112" s="262" t="s">
        <v>11</v>
      </c>
      <c r="E112" s="262" t="s">
        <v>11</v>
      </c>
      <c r="F112" s="22" t="s">
        <v>0</v>
      </c>
      <c r="G112" s="121" t="s">
        <v>384</v>
      </c>
    </row>
    <row r="113" spans="1:7" s="56" customFormat="1" ht="15.75" customHeight="1" thickBot="1" x14ac:dyDescent="0.3">
      <c r="A113" s="116"/>
      <c r="B113" s="117"/>
      <c r="C113" s="118"/>
      <c r="D113" s="263" t="s">
        <v>10</v>
      </c>
      <c r="E113" s="263" t="s">
        <v>9</v>
      </c>
      <c r="F113" s="122" t="s">
        <v>386</v>
      </c>
      <c r="G113" s="123" t="s">
        <v>385</v>
      </c>
    </row>
    <row r="114" spans="1:7" s="56" customFormat="1" ht="16.5" thickTop="1" x14ac:dyDescent="0.25">
      <c r="A114" s="63">
        <v>100</v>
      </c>
      <c r="B114" s="296" t="s">
        <v>383</v>
      </c>
      <c r="C114" s="297"/>
      <c r="D114" s="57"/>
      <c r="E114" s="213"/>
      <c r="F114" s="144"/>
      <c r="G114" s="142"/>
    </row>
    <row r="115" spans="1:7" s="56" customFormat="1" ht="15" x14ac:dyDescent="0.2">
      <c r="A115" s="65"/>
      <c r="B115" s="78"/>
      <c r="C115" s="65"/>
      <c r="D115" s="58"/>
      <c r="E115" s="199"/>
      <c r="F115" s="145"/>
      <c r="G115" s="65"/>
    </row>
    <row r="116" spans="1:7" s="56" customFormat="1" ht="15" x14ac:dyDescent="0.2">
      <c r="A116" s="65"/>
      <c r="B116" s="78">
        <v>1014</v>
      </c>
      <c r="C116" s="65" t="s">
        <v>172</v>
      </c>
      <c r="D116" s="58">
        <v>600</v>
      </c>
      <c r="E116" s="199">
        <v>600</v>
      </c>
      <c r="F116" s="120">
        <v>150.19999999999999</v>
      </c>
      <c r="G116" s="119">
        <f t="shared" ref="G116:G133" si="12">(F116/E116)*100</f>
        <v>25.033333333333331</v>
      </c>
    </row>
    <row r="117" spans="1:7" s="56" customFormat="1" ht="15" hidden="1" customHeight="1" x14ac:dyDescent="0.2">
      <c r="A117" s="85"/>
      <c r="B117" s="89">
        <v>1031</v>
      </c>
      <c r="C117" s="85" t="s">
        <v>173</v>
      </c>
      <c r="D117" s="58"/>
      <c r="E117" s="199"/>
      <c r="F117" s="120">
        <v>0</v>
      </c>
      <c r="G117" s="119" t="e">
        <f t="shared" si="12"/>
        <v>#DIV/0!</v>
      </c>
    </row>
    <row r="118" spans="1:7" s="56" customFormat="1" ht="15" hidden="1" x14ac:dyDescent="0.2">
      <c r="A118" s="65"/>
      <c r="B118" s="78">
        <v>1036</v>
      </c>
      <c r="C118" s="65" t="s">
        <v>174</v>
      </c>
      <c r="D118" s="204">
        <v>0</v>
      </c>
      <c r="E118" s="199">
        <v>0</v>
      </c>
      <c r="F118" s="120">
        <v>0</v>
      </c>
      <c r="G118" s="119" t="e">
        <f t="shared" si="12"/>
        <v>#DIV/0!</v>
      </c>
    </row>
    <row r="119" spans="1:7" s="56" customFormat="1" ht="15" hidden="1" customHeight="1" x14ac:dyDescent="0.2">
      <c r="A119" s="85"/>
      <c r="B119" s="89">
        <v>1037</v>
      </c>
      <c r="C119" s="85" t="s">
        <v>175</v>
      </c>
      <c r="D119" s="58"/>
      <c r="E119" s="199"/>
      <c r="F119" s="120">
        <v>0</v>
      </c>
      <c r="G119" s="119" t="e">
        <f t="shared" si="12"/>
        <v>#DIV/0!</v>
      </c>
    </row>
    <row r="120" spans="1:7" s="56" customFormat="1" ht="15" hidden="1" x14ac:dyDescent="0.2">
      <c r="A120" s="85"/>
      <c r="B120" s="89">
        <v>1039</v>
      </c>
      <c r="C120" s="85" t="s">
        <v>176</v>
      </c>
      <c r="D120" s="58"/>
      <c r="E120" s="199"/>
      <c r="F120" s="120">
        <v>0</v>
      </c>
      <c r="G120" s="119" t="e">
        <f t="shared" si="12"/>
        <v>#DIV/0!</v>
      </c>
    </row>
    <row r="121" spans="1:7" s="56" customFormat="1" ht="18" hidden="1" customHeight="1" x14ac:dyDescent="0.2">
      <c r="A121" s="65"/>
      <c r="B121" s="78">
        <v>1036</v>
      </c>
      <c r="C121" s="85" t="s">
        <v>174</v>
      </c>
      <c r="D121" s="58"/>
      <c r="E121" s="199"/>
      <c r="F121" s="120">
        <v>0</v>
      </c>
      <c r="G121" s="119" t="e">
        <f t="shared" si="12"/>
        <v>#DIV/0!</v>
      </c>
    </row>
    <row r="122" spans="1:7" s="56" customFormat="1" ht="18" hidden="1" customHeight="1" x14ac:dyDescent="0.2">
      <c r="A122" s="65"/>
      <c r="B122" s="78">
        <v>1037</v>
      </c>
      <c r="C122" s="85" t="s">
        <v>310</v>
      </c>
      <c r="D122" s="58"/>
      <c r="E122" s="199"/>
      <c r="F122" s="130">
        <v>0</v>
      </c>
      <c r="G122" s="119" t="e">
        <f t="shared" si="12"/>
        <v>#DIV/0!</v>
      </c>
    </row>
    <row r="123" spans="1:7" s="56" customFormat="1" ht="15" x14ac:dyDescent="0.2">
      <c r="A123" s="85"/>
      <c r="B123" s="89">
        <v>1070</v>
      </c>
      <c r="C123" s="85" t="s">
        <v>177</v>
      </c>
      <c r="D123" s="58">
        <v>7</v>
      </c>
      <c r="E123" s="199">
        <v>7</v>
      </c>
      <c r="F123" s="120">
        <v>0</v>
      </c>
      <c r="G123" s="119">
        <f t="shared" si="12"/>
        <v>0</v>
      </c>
    </row>
    <row r="124" spans="1:7" s="56" customFormat="1" ht="15" hidden="1" x14ac:dyDescent="0.2">
      <c r="A124" s="85"/>
      <c r="B124" s="89">
        <v>2331</v>
      </c>
      <c r="C124" s="85" t="s">
        <v>178</v>
      </c>
      <c r="D124" s="58"/>
      <c r="E124" s="199"/>
      <c r="F124" s="120">
        <v>0</v>
      </c>
      <c r="G124" s="119" t="e">
        <f t="shared" si="12"/>
        <v>#DIV/0!</v>
      </c>
    </row>
    <row r="125" spans="1:7" s="56" customFormat="1" ht="15" customHeight="1" x14ac:dyDescent="0.2">
      <c r="A125" s="85"/>
      <c r="B125" s="62">
        <v>2169</v>
      </c>
      <c r="C125" s="65" t="s">
        <v>189</v>
      </c>
      <c r="D125" s="58">
        <v>300</v>
      </c>
      <c r="E125" s="199">
        <v>300</v>
      </c>
      <c r="F125" s="120">
        <v>3.6</v>
      </c>
      <c r="G125" s="119">
        <f t="shared" si="12"/>
        <v>1.2</v>
      </c>
    </row>
    <row r="126" spans="1:7" s="56" customFormat="1" ht="15" customHeight="1" x14ac:dyDescent="0.2">
      <c r="A126" s="65"/>
      <c r="B126" s="62">
        <v>3322</v>
      </c>
      <c r="C126" s="65" t="s">
        <v>284</v>
      </c>
      <c r="D126" s="58">
        <v>30</v>
      </c>
      <c r="E126" s="199">
        <v>30</v>
      </c>
      <c r="F126" s="120">
        <v>0</v>
      </c>
      <c r="G126" s="119">
        <f t="shared" si="12"/>
        <v>0</v>
      </c>
    </row>
    <row r="127" spans="1:7" s="56" customFormat="1" ht="15" customHeight="1" x14ac:dyDescent="0.2">
      <c r="A127" s="85"/>
      <c r="B127" s="78">
        <v>3635</v>
      </c>
      <c r="C127" s="80" t="s">
        <v>117</v>
      </c>
      <c r="D127" s="58">
        <v>550</v>
      </c>
      <c r="E127" s="199">
        <v>550</v>
      </c>
      <c r="F127" s="120">
        <v>34.9</v>
      </c>
      <c r="G127" s="119">
        <f t="shared" si="12"/>
        <v>6.3454545454545457</v>
      </c>
    </row>
    <row r="128" spans="1:7" s="56" customFormat="1" ht="15" hidden="1" customHeight="1" x14ac:dyDescent="0.2">
      <c r="A128" s="85"/>
      <c r="B128" s="89">
        <v>3716</v>
      </c>
      <c r="C128" s="85" t="s">
        <v>339</v>
      </c>
      <c r="D128" s="204">
        <v>0</v>
      </c>
      <c r="E128" s="199">
        <v>0</v>
      </c>
      <c r="F128" s="120">
        <v>0</v>
      </c>
      <c r="G128" s="119" t="e">
        <f t="shared" si="12"/>
        <v>#DIV/0!</v>
      </c>
    </row>
    <row r="129" spans="1:7" s="56" customFormat="1" ht="15" customHeight="1" x14ac:dyDescent="0.2">
      <c r="A129" s="85"/>
      <c r="B129" s="89">
        <v>3739</v>
      </c>
      <c r="C129" s="85" t="s">
        <v>179</v>
      </c>
      <c r="D129" s="58">
        <v>50</v>
      </c>
      <c r="E129" s="199">
        <v>50</v>
      </c>
      <c r="F129" s="130">
        <v>0</v>
      </c>
      <c r="G129" s="119">
        <f t="shared" si="12"/>
        <v>0</v>
      </c>
    </row>
    <row r="130" spans="1:7" s="56" customFormat="1" ht="15" customHeight="1" x14ac:dyDescent="0.2">
      <c r="A130" s="65"/>
      <c r="B130" s="78">
        <v>3749</v>
      </c>
      <c r="C130" s="65" t="s">
        <v>180</v>
      </c>
      <c r="D130" s="58">
        <v>70</v>
      </c>
      <c r="E130" s="199">
        <v>70</v>
      </c>
      <c r="F130" s="120">
        <v>4.4000000000000004</v>
      </c>
      <c r="G130" s="119">
        <f t="shared" si="12"/>
        <v>6.2857142857142865</v>
      </c>
    </row>
    <row r="131" spans="1:7" s="56" customFormat="1" ht="15" hidden="1" x14ac:dyDescent="0.2">
      <c r="A131" s="65"/>
      <c r="B131" s="78">
        <v>5272</v>
      </c>
      <c r="C131" s="65" t="s">
        <v>181</v>
      </c>
      <c r="D131" s="58"/>
      <c r="E131" s="199"/>
      <c r="F131" s="120">
        <v>0</v>
      </c>
      <c r="G131" s="119" t="e">
        <f t="shared" si="12"/>
        <v>#DIV/0!</v>
      </c>
    </row>
    <row r="132" spans="1:7" s="56" customFormat="1" ht="15.75" thickBot="1" x14ac:dyDescent="0.25">
      <c r="A132" s="85"/>
      <c r="B132" s="89">
        <v>6171</v>
      </c>
      <c r="C132" s="85" t="s">
        <v>182</v>
      </c>
      <c r="D132" s="59">
        <v>10</v>
      </c>
      <c r="E132" s="201">
        <v>10</v>
      </c>
      <c r="F132" s="130">
        <v>0</v>
      </c>
      <c r="G132" s="119">
        <f t="shared" si="12"/>
        <v>0</v>
      </c>
    </row>
    <row r="133" spans="1:7" s="56" customFormat="1" ht="18.75" customHeight="1" thickTop="1" thickBot="1" x14ac:dyDescent="0.3">
      <c r="A133" s="86"/>
      <c r="B133" s="87"/>
      <c r="C133" s="97" t="s">
        <v>377</v>
      </c>
      <c r="D133" s="95">
        <f t="shared" ref="D133:E133" si="13">SUM(D116:D132)</f>
        <v>1617</v>
      </c>
      <c r="E133" s="202">
        <f t="shared" si="13"/>
        <v>1617</v>
      </c>
      <c r="F133" s="226">
        <f t="shared" ref="F133" si="14">SUM(F116:F132)</f>
        <v>193.1</v>
      </c>
      <c r="G133" s="129">
        <f t="shared" si="12"/>
        <v>11.94186765615337</v>
      </c>
    </row>
    <row r="134" spans="1:7" s="56" customFormat="1" ht="15.75" customHeight="1" thickBot="1" x14ac:dyDescent="0.3">
      <c r="A134" s="74"/>
      <c r="B134" s="75"/>
      <c r="C134" s="102"/>
      <c r="D134" s="103"/>
      <c r="E134" s="103"/>
    </row>
    <row r="135" spans="1:7" s="56" customFormat="1" ht="10.5" hidden="1" customHeight="1" thickBot="1" x14ac:dyDescent="0.3">
      <c r="A135" s="74"/>
      <c r="B135" s="75"/>
      <c r="C135" s="102"/>
      <c r="D135" s="103"/>
      <c r="E135" s="103"/>
    </row>
    <row r="136" spans="1:7" s="56" customFormat="1" ht="12.75" hidden="1" customHeight="1" thickBot="1" x14ac:dyDescent="0.25">
      <c r="A136" s="74"/>
      <c r="B136" s="75"/>
      <c r="C136" s="74"/>
      <c r="D136" s="61"/>
      <c r="E136" s="61"/>
    </row>
    <row r="137" spans="1:7" s="74" customFormat="1" ht="15.75" hidden="1" customHeight="1" x14ac:dyDescent="0.2">
      <c r="B137" s="75"/>
      <c r="D137" s="61"/>
      <c r="E137" s="61"/>
      <c r="F137" s="56"/>
      <c r="G137" s="56"/>
    </row>
    <row r="138" spans="1:7" s="56" customFormat="1" ht="15.75" x14ac:dyDescent="0.25">
      <c r="A138" s="114" t="s">
        <v>14</v>
      </c>
      <c r="B138" s="115" t="s">
        <v>13</v>
      </c>
      <c r="C138" s="114" t="s">
        <v>12</v>
      </c>
      <c r="D138" s="262" t="s">
        <v>11</v>
      </c>
      <c r="E138" s="262" t="s">
        <v>11</v>
      </c>
      <c r="F138" s="22" t="s">
        <v>0</v>
      </c>
      <c r="G138" s="121" t="s">
        <v>384</v>
      </c>
    </row>
    <row r="139" spans="1:7" s="56" customFormat="1" ht="15.75" customHeight="1" thickBot="1" x14ac:dyDescent="0.3">
      <c r="A139" s="116"/>
      <c r="B139" s="117"/>
      <c r="C139" s="118"/>
      <c r="D139" s="263" t="s">
        <v>10</v>
      </c>
      <c r="E139" s="263" t="s">
        <v>9</v>
      </c>
      <c r="F139" s="122" t="s">
        <v>386</v>
      </c>
      <c r="G139" s="123" t="s">
        <v>385</v>
      </c>
    </row>
    <row r="140" spans="1:7" s="56" customFormat="1" ht="16.5" thickTop="1" x14ac:dyDescent="0.25">
      <c r="A140" s="63">
        <v>110</v>
      </c>
      <c r="B140" s="63"/>
      <c r="C140" s="100" t="s">
        <v>46</v>
      </c>
      <c r="D140" s="57"/>
      <c r="E140" s="213"/>
      <c r="F140" s="144"/>
      <c r="G140" s="142"/>
    </row>
    <row r="141" spans="1:7" s="56" customFormat="1" ht="15.75" x14ac:dyDescent="0.25">
      <c r="A141" s="63"/>
      <c r="B141" s="77"/>
      <c r="C141" s="100"/>
      <c r="D141" s="57"/>
      <c r="E141" s="213"/>
      <c r="F141" s="145"/>
      <c r="G141" s="65"/>
    </row>
    <row r="142" spans="1:7" s="56" customFormat="1" ht="15" x14ac:dyDescent="0.2">
      <c r="A142" s="63"/>
      <c r="B142" s="78">
        <v>2143</v>
      </c>
      <c r="C142" s="65" t="s">
        <v>349</v>
      </c>
      <c r="D142" s="58">
        <v>590</v>
      </c>
      <c r="E142" s="199">
        <v>501.5</v>
      </c>
      <c r="F142" s="120">
        <v>496</v>
      </c>
      <c r="G142" s="119">
        <f t="shared" ref="G142:G173" si="15">(F142/E142)*100</f>
        <v>98.903290129611165</v>
      </c>
    </row>
    <row r="143" spans="1:7" s="56" customFormat="1" ht="15" x14ac:dyDescent="0.2">
      <c r="A143" s="63"/>
      <c r="B143" s="78">
        <v>3111</v>
      </c>
      <c r="C143" s="65" t="s">
        <v>143</v>
      </c>
      <c r="D143" s="58">
        <v>8860</v>
      </c>
      <c r="E143" s="199">
        <v>9232.2999999999993</v>
      </c>
      <c r="F143" s="120">
        <v>4802.3</v>
      </c>
      <c r="G143" s="119">
        <f t="shared" si="15"/>
        <v>52.016290631803564</v>
      </c>
    </row>
    <row r="144" spans="1:7" s="56" customFormat="1" ht="15" x14ac:dyDescent="0.2">
      <c r="A144" s="63"/>
      <c r="B144" s="78">
        <v>3113</v>
      </c>
      <c r="C144" s="65" t="s">
        <v>144</v>
      </c>
      <c r="D144" s="58">
        <v>30060</v>
      </c>
      <c r="E144" s="199">
        <v>30246</v>
      </c>
      <c r="F144" s="120">
        <v>15038.9</v>
      </c>
      <c r="G144" s="119">
        <f t="shared" si="15"/>
        <v>49.721946703696354</v>
      </c>
    </row>
    <row r="145" spans="1:7" s="56" customFormat="1" ht="15" x14ac:dyDescent="0.2">
      <c r="A145" s="63"/>
      <c r="B145" s="78">
        <v>3231</v>
      </c>
      <c r="C145" s="65" t="s">
        <v>145</v>
      </c>
      <c r="D145" s="58">
        <v>600</v>
      </c>
      <c r="E145" s="199">
        <v>600</v>
      </c>
      <c r="F145" s="120">
        <v>300</v>
      </c>
      <c r="G145" s="119">
        <f t="shared" si="15"/>
        <v>50</v>
      </c>
    </row>
    <row r="146" spans="1:7" s="56" customFormat="1" ht="15" x14ac:dyDescent="0.2">
      <c r="A146" s="63"/>
      <c r="B146" s="78">
        <v>3313</v>
      </c>
      <c r="C146" s="65" t="s">
        <v>146</v>
      </c>
      <c r="D146" s="58">
        <v>1200</v>
      </c>
      <c r="E146" s="199">
        <v>1200</v>
      </c>
      <c r="F146" s="120">
        <v>600</v>
      </c>
      <c r="G146" s="119">
        <f t="shared" si="15"/>
        <v>50</v>
      </c>
    </row>
    <row r="147" spans="1:7" s="56" customFormat="1" ht="15" x14ac:dyDescent="0.2">
      <c r="A147" s="63"/>
      <c r="B147" s="78">
        <v>3314</v>
      </c>
      <c r="C147" s="65" t="s">
        <v>147</v>
      </c>
      <c r="D147" s="58">
        <v>11339</v>
      </c>
      <c r="E147" s="199">
        <v>11339</v>
      </c>
      <c r="F147" s="120">
        <v>5700</v>
      </c>
      <c r="G147" s="119">
        <f t="shared" si="15"/>
        <v>50.268983155481081</v>
      </c>
    </row>
    <row r="148" spans="1:7" s="56" customFormat="1" ht="15" x14ac:dyDescent="0.2">
      <c r="A148" s="63"/>
      <c r="B148" s="78">
        <v>3315</v>
      </c>
      <c r="C148" s="65" t="s">
        <v>148</v>
      </c>
      <c r="D148" s="58">
        <v>16811</v>
      </c>
      <c r="E148" s="199">
        <v>16811</v>
      </c>
      <c r="F148" s="130">
        <v>8405.5</v>
      </c>
      <c r="G148" s="119">
        <f t="shared" si="15"/>
        <v>50</v>
      </c>
    </row>
    <row r="149" spans="1:7" s="56" customFormat="1" ht="15" x14ac:dyDescent="0.2">
      <c r="A149" s="63"/>
      <c r="B149" s="78">
        <v>3319</v>
      </c>
      <c r="C149" s="65" t="s">
        <v>149</v>
      </c>
      <c r="D149" s="58">
        <v>770</v>
      </c>
      <c r="E149" s="199">
        <v>770</v>
      </c>
      <c r="F149" s="120">
        <v>421.1</v>
      </c>
      <c r="G149" s="119">
        <f t="shared" si="15"/>
        <v>54.688311688311686</v>
      </c>
    </row>
    <row r="150" spans="1:7" s="56" customFormat="1" ht="15" x14ac:dyDescent="0.2">
      <c r="A150" s="63"/>
      <c r="B150" s="78">
        <v>3322</v>
      </c>
      <c r="C150" s="65" t="s">
        <v>150</v>
      </c>
      <c r="D150" s="58">
        <v>20</v>
      </c>
      <c r="E150" s="199">
        <v>20</v>
      </c>
      <c r="F150" s="120">
        <v>0</v>
      </c>
      <c r="G150" s="119">
        <f t="shared" si="15"/>
        <v>0</v>
      </c>
    </row>
    <row r="151" spans="1:7" s="56" customFormat="1" ht="15" x14ac:dyDescent="0.2">
      <c r="A151" s="63"/>
      <c r="B151" s="78">
        <v>3326</v>
      </c>
      <c r="C151" s="65" t="s">
        <v>151</v>
      </c>
      <c r="D151" s="58">
        <v>20</v>
      </c>
      <c r="E151" s="199">
        <v>20</v>
      </c>
      <c r="F151" s="120">
        <v>0</v>
      </c>
      <c r="G151" s="119">
        <f t="shared" si="15"/>
        <v>0</v>
      </c>
    </row>
    <row r="152" spans="1:7" s="56" customFormat="1" ht="15" x14ac:dyDescent="0.2">
      <c r="A152" s="63"/>
      <c r="B152" s="78">
        <v>3330</v>
      </c>
      <c r="C152" s="65" t="s">
        <v>152</v>
      </c>
      <c r="D152" s="58">
        <v>50</v>
      </c>
      <c r="E152" s="199">
        <v>45</v>
      </c>
      <c r="F152" s="120">
        <v>40</v>
      </c>
      <c r="G152" s="119">
        <f t="shared" si="15"/>
        <v>88.888888888888886</v>
      </c>
    </row>
    <row r="153" spans="1:7" s="56" customFormat="1" ht="15" x14ac:dyDescent="0.2">
      <c r="A153" s="63"/>
      <c r="B153" s="78">
        <v>3392</v>
      </c>
      <c r="C153" s="65" t="s">
        <v>153</v>
      </c>
      <c r="D153" s="58">
        <v>900</v>
      </c>
      <c r="E153" s="199">
        <v>901</v>
      </c>
      <c r="F153" s="120">
        <v>400</v>
      </c>
      <c r="G153" s="119">
        <f t="shared" si="15"/>
        <v>44.395116537180911</v>
      </c>
    </row>
    <row r="154" spans="1:7" s="56" customFormat="1" ht="15" x14ac:dyDescent="0.2">
      <c r="A154" s="63"/>
      <c r="B154" s="78">
        <v>3412</v>
      </c>
      <c r="C154" s="65" t="s">
        <v>283</v>
      </c>
      <c r="D154" s="58">
        <v>18850</v>
      </c>
      <c r="E154" s="199">
        <v>18850</v>
      </c>
      <c r="F154" s="120">
        <v>9409</v>
      </c>
      <c r="G154" s="119">
        <f t="shared" si="15"/>
        <v>49.915119363395227</v>
      </c>
    </row>
    <row r="155" spans="1:7" s="56" customFormat="1" ht="15" x14ac:dyDescent="0.2">
      <c r="A155" s="63"/>
      <c r="B155" s="78">
        <v>3412</v>
      </c>
      <c r="C155" s="65" t="s">
        <v>279</v>
      </c>
      <c r="D155" s="58">
        <v>140</v>
      </c>
      <c r="E155" s="199">
        <v>139</v>
      </c>
      <c r="F155" s="130">
        <v>37.1</v>
      </c>
      <c r="G155" s="119">
        <f t="shared" si="15"/>
        <v>26.690647482014391</v>
      </c>
    </row>
    <row r="156" spans="1:7" s="56" customFormat="1" ht="15" x14ac:dyDescent="0.2">
      <c r="A156" s="63"/>
      <c r="B156" s="78">
        <v>3419</v>
      </c>
      <c r="C156" s="65" t="s">
        <v>274</v>
      </c>
      <c r="D156" s="58">
        <v>1220</v>
      </c>
      <c r="E156" s="199">
        <v>681.5</v>
      </c>
      <c r="F156" s="120">
        <v>19</v>
      </c>
      <c r="G156" s="119">
        <f t="shared" si="15"/>
        <v>2.7879677182685256</v>
      </c>
    </row>
    <row r="157" spans="1:7" s="56" customFormat="1" ht="15" x14ac:dyDescent="0.2">
      <c r="A157" s="63"/>
      <c r="B157" s="78">
        <v>3421</v>
      </c>
      <c r="C157" s="65" t="s">
        <v>273</v>
      </c>
      <c r="D157" s="58">
        <v>11200</v>
      </c>
      <c r="E157" s="199">
        <v>12030</v>
      </c>
      <c r="F157" s="120">
        <v>6550</v>
      </c>
      <c r="G157" s="119">
        <f t="shared" si="15"/>
        <v>54.447215295095596</v>
      </c>
    </row>
    <row r="158" spans="1:7" s="56" customFormat="1" ht="15" x14ac:dyDescent="0.2">
      <c r="A158" s="63"/>
      <c r="B158" s="78">
        <v>3429</v>
      </c>
      <c r="C158" s="65" t="s">
        <v>154</v>
      </c>
      <c r="D158" s="58">
        <v>1700</v>
      </c>
      <c r="E158" s="199">
        <v>1455</v>
      </c>
      <c r="F158" s="120">
        <v>1089</v>
      </c>
      <c r="G158" s="119">
        <f t="shared" si="15"/>
        <v>74.845360824742272</v>
      </c>
    </row>
    <row r="159" spans="1:7" s="56" customFormat="1" ht="15" x14ac:dyDescent="0.2">
      <c r="A159" s="63"/>
      <c r="B159" s="78">
        <v>3639</v>
      </c>
      <c r="C159" s="65" t="s">
        <v>275</v>
      </c>
      <c r="D159" s="58">
        <v>8920</v>
      </c>
      <c r="E159" s="199">
        <v>8920</v>
      </c>
      <c r="F159" s="120">
        <v>4460</v>
      </c>
      <c r="G159" s="119">
        <f t="shared" si="15"/>
        <v>50</v>
      </c>
    </row>
    <row r="160" spans="1:7" s="56" customFormat="1" ht="15" x14ac:dyDescent="0.2">
      <c r="A160" s="63"/>
      <c r="B160" s="89">
        <v>4351</v>
      </c>
      <c r="C160" s="85" t="s">
        <v>164</v>
      </c>
      <c r="D160" s="58">
        <v>1247</v>
      </c>
      <c r="E160" s="199">
        <v>1247</v>
      </c>
      <c r="F160" s="120">
        <v>0</v>
      </c>
      <c r="G160" s="119">
        <f t="shared" si="15"/>
        <v>0</v>
      </c>
    </row>
    <row r="161" spans="1:7" s="56" customFormat="1" ht="15" x14ac:dyDescent="0.2">
      <c r="A161" s="63"/>
      <c r="B161" s="89">
        <v>4356</v>
      </c>
      <c r="C161" s="85" t="s">
        <v>277</v>
      </c>
      <c r="D161" s="58">
        <v>706</v>
      </c>
      <c r="E161" s="199">
        <v>1900.7</v>
      </c>
      <c r="F161" s="120">
        <v>653.1</v>
      </c>
      <c r="G161" s="119">
        <f t="shared" si="15"/>
        <v>34.361024885568476</v>
      </c>
    </row>
    <row r="162" spans="1:7" s="56" customFormat="1" ht="15" x14ac:dyDescent="0.2">
      <c r="A162" s="63"/>
      <c r="B162" s="89">
        <v>4357</v>
      </c>
      <c r="C162" s="85" t="s">
        <v>278</v>
      </c>
      <c r="D162" s="58">
        <v>13974</v>
      </c>
      <c r="E162" s="199">
        <v>49754.3</v>
      </c>
      <c r="F162" s="120">
        <v>29220.400000000001</v>
      </c>
      <c r="G162" s="119">
        <f t="shared" si="15"/>
        <v>58.72939625318817</v>
      </c>
    </row>
    <row r="163" spans="1:7" s="56" customFormat="1" ht="15" x14ac:dyDescent="0.2">
      <c r="A163" s="63"/>
      <c r="B163" s="89">
        <v>4359</v>
      </c>
      <c r="C163" s="85" t="s">
        <v>280</v>
      </c>
      <c r="D163" s="58">
        <v>2175</v>
      </c>
      <c r="E163" s="199">
        <v>3526.6</v>
      </c>
      <c r="F163" s="120">
        <v>740.2</v>
      </c>
      <c r="G163" s="119">
        <f t="shared" si="15"/>
        <v>20.989054613508763</v>
      </c>
    </row>
    <row r="164" spans="1:7" s="56" customFormat="1" ht="15" customHeight="1" x14ac:dyDescent="0.2">
      <c r="A164" s="65"/>
      <c r="B164" s="78">
        <v>6171</v>
      </c>
      <c r="C164" s="65" t="s">
        <v>287</v>
      </c>
      <c r="D164" s="58">
        <v>615</v>
      </c>
      <c r="E164" s="199">
        <v>615</v>
      </c>
      <c r="F164" s="120">
        <v>64.400000000000006</v>
      </c>
      <c r="G164" s="119">
        <f t="shared" si="15"/>
        <v>10.471544715447155</v>
      </c>
    </row>
    <row r="165" spans="1:7" s="56" customFormat="1" ht="15" customHeight="1" x14ac:dyDescent="0.2">
      <c r="A165" s="65"/>
      <c r="B165" s="78">
        <v>6223</v>
      </c>
      <c r="C165" s="65" t="s">
        <v>170</v>
      </c>
      <c r="D165" s="58">
        <v>30</v>
      </c>
      <c r="E165" s="199">
        <v>30</v>
      </c>
      <c r="F165" s="120">
        <v>0</v>
      </c>
      <c r="G165" s="119">
        <f t="shared" si="15"/>
        <v>0</v>
      </c>
    </row>
    <row r="166" spans="1:7" s="56" customFormat="1" ht="15" customHeight="1" x14ac:dyDescent="0.2">
      <c r="A166" s="65"/>
      <c r="B166" s="62">
        <v>6310</v>
      </c>
      <c r="C166" s="65" t="s">
        <v>191</v>
      </c>
      <c r="D166" s="57">
        <v>2327</v>
      </c>
      <c r="E166" s="213">
        <v>2327</v>
      </c>
      <c r="F166" s="120">
        <v>806.9</v>
      </c>
      <c r="G166" s="119">
        <f t="shared" si="15"/>
        <v>34.675547915771375</v>
      </c>
    </row>
    <row r="167" spans="1:7" s="56" customFormat="1" ht="15" x14ac:dyDescent="0.2">
      <c r="A167" s="65"/>
      <c r="B167" s="62">
        <v>6399</v>
      </c>
      <c r="C167" s="65" t="s">
        <v>192</v>
      </c>
      <c r="D167" s="57">
        <v>17511</v>
      </c>
      <c r="E167" s="213">
        <v>21703</v>
      </c>
      <c r="F167" s="120">
        <v>17928.3</v>
      </c>
      <c r="G167" s="119">
        <f t="shared" si="15"/>
        <v>82.607473621158363</v>
      </c>
    </row>
    <row r="168" spans="1:7" s="56" customFormat="1" ht="18" customHeight="1" x14ac:dyDescent="0.2">
      <c r="A168" s="65"/>
      <c r="B168" s="62">
        <v>6402</v>
      </c>
      <c r="C168" s="65" t="s">
        <v>193</v>
      </c>
      <c r="D168" s="57">
        <v>0</v>
      </c>
      <c r="E168" s="213">
        <v>44.2</v>
      </c>
      <c r="F168" s="120">
        <v>44.1</v>
      </c>
      <c r="G168" s="119">
        <f t="shared" si="15"/>
        <v>99.773755656108591</v>
      </c>
    </row>
    <row r="169" spans="1:7" s="56" customFormat="1" ht="15" x14ac:dyDescent="0.2">
      <c r="A169" s="65"/>
      <c r="B169" s="62">
        <v>6409</v>
      </c>
      <c r="C169" s="65" t="s">
        <v>430</v>
      </c>
      <c r="D169" s="57">
        <v>0</v>
      </c>
      <c r="E169" s="213">
        <v>0</v>
      </c>
      <c r="F169" s="120">
        <v>29.8</v>
      </c>
      <c r="G169" s="119" t="e">
        <f t="shared" si="15"/>
        <v>#DIV/0!</v>
      </c>
    </row>
    <row r="170" spans="1:7" s="56" customFormat="1" ht="18" hidden="1" customHeight="1" x14ac:dyDescent="0.2">
      <c r="A170" s="65"/>
      <c r="B170" s="62">
        <v>6402</v>
      </c>
      <c r="C170" s="65" t="s">
        <v>193</v>
      </c>
      <c r="D170" s="57">
        <v>0</v>
      </c>
      <c r="E170" s="213">
        <v>0</v>
      </c>
      <c r="F170" s="120">
        <v>0</v>
      </c>
      <c r="G170" s="119" t="e">
        <f t="shared" si="15"/>
        <v>#DIV/0!</v>
      </c>
    </row>
    <row r="171" spans="1:7" s="56" customFormat="1" ht="17.25" hidden="1" customHeight="1" x14ac:dyDescent="0.2">
      <c r="A171" s="65"/>
      <c r="B171" s="62">
        <v>6409</v>
      </c>
      <c r="C171" s="65" t="s">
        <v>194</v>
      </c>
      <c r="D171" s="57">
        <v>0</v>
      </c>
      <c r="E171" s="213">
        <v>0</v>
      </c>
      <c r="F171" s="120">
        <v>0</v>
      </c>
      <c r="G171" s="119" t="e">
        <f t="shared" si="15"/>
        <v>#DIV/0!</v>
      </c>
    </row>
    <row r="172" spans="1:7" s="56" customFormat="1" ht="15.75" customHeight="1" thickBot="1" x14ac:dyDescent="0.25">
      <c r="A172" s="149"/>
      <c r="B172" s="150">
        <v>6409</v>
      </c>
      <c r="C172" s="149" t="s">
        <v>423</v>
      </c>
      <c r="D172" s="151">
        <v>19099</v>
      </c>
      <c r="E172" s="200">
        <v>18764</v>
      </c>
      <c r="F172" s="130">
        <v>0</v>
      </c>
      <c r="G172" s="119">
        <f t="shared" si="15"/>
        <v>0</v>
      </c>
    </row>
    <row r="173" spans="1:7" s="56" customFormat="1" ht="18.75" customHeight="1" thickTop="1" thickBot="1" x14ac:dyDescent="0.3">
      <c r="A173" s="86"/>
      <c r="B173" s="87"/>
      <c r="C173" s="97" t="s">
        <v>195</v>
      </c>
      <c r="D173" s="95">
        <f t="shared" ref="D173:E173" si="16">SUM(D142:D172)</f>
        <v>170934</v>
      </c>
      <c r="E173" s="202">
        <f t="shared" si="16"/>
        <v>213673.1</v>
      </c>
      <c r="F173" s="226">
        <f t="shared" ref="F173" si="17">SUM(F142:F172)</f>
        <v>107255.09999999999</v>
      </c>
      <c r="G173" s="129">
        <f t="shared" si="15"/>
        <v>50.195883337677969</v>
      </c>
    </row>
    <row r="174" spans="1:7" s="56" customFormat="1" ht="17.25" customHeight="1" thickBot="1" x14ac:dyDescent="0.25">
      <c r="A174" s="74"/>
      <c r="B174" s="75"/>
      <c r="C174" s="74"/>
      <c r="D174" s="61"/>
      <c r="E174" s="61"/>
    </row>
    <row r="175" spans="1:7" s="56" customFormat="1" ht="13.5" hidden="1" customHeight="1" x14ac:dyDescent="0.2">
      <c r="A175" s="74"/>
      <c r="B175" s="75"/>
      <c r="C175" s="74"/>
      <c r="D175" s="61"/>
      <c r="E175" s="61"/>
    </row>
    <row r="176" spans="1:7" s="56" customFormat="1" ht="13.5" hidden="1" customHeight="1" x14ac:dyDescent="0.2">
      <c r="A176" s="74"/>
      <c r="B176" s="75"/>
      <c r="C176" s="74"/>
      <c r="D176" s="61"/>
      <c r="E176" s="61"/>
    </row>
    <row r="177" spans="1:7" s="56" customFormat="1" ht="13.5" hidden="1" customHeight="1" x14ac:dyDescent="0.2">
      <c r="A177" s="74"/>
      <c r="B177" s="75"/>
      <c r="C177" s="74"/>
      <c r="D177" s="61"/>
      <c r="E177" s="61"/>
    </row>
    <row r="178" spans="1:7" s="56" customFormat="1" ht="13.5" hidden="1" customHeight="1" x14ac:dyDescent="0.2">
      <c r="A178" s="74"/>
      <c r="B178" s="75"/>
      <c r="C178" s="74"/>
      <c r="D178" s="61"/>
      <c r="E178" s="61"/>
    </row>
    <row r="179" spans="1:7" s="56" customFormat="1" ht="13.5" hidden="1" customHeight="1" x14ac:dyDescent="0.2">
      <c r="A179" s="74"/>
      <c r="B179" s="75"/>
      <c r="C179" s="74"/>
      <c r="D179" s="61"/>
      <c r="E179" s="61"/>
    </row>
    <row r="180" spans="1:7" s="56" customFormat="1" ht="6" hidden="1" customHeight="1" thickBot="1" x14ac:dyDescent="0.25">
      <c r="A180" s="74"/>
      <c r="B180" s="75"/>
      <c r="C180" s="74"/>
      <c r="D180" s="61"/>
      <c r="E180" s="61"/>
    </row>
    <row r="181" spans="1:7" s="56" customFormat="1" ht="2.25" hidden="1" customHeight="1" thickBot="1" x14ac:dyDescent="0.25">
      <c r="A181" s="74"/>
      <c r="B181" s="75"/>
      <c r="C181" s="74"/>
      <c r="D181" s="61"/>
      <c r="E181" s="61"/>
    </row>
    <row r="182" spans="1:7" s="56" customFormat="1" ht="15.75" x14ac:dyDescent="0.25">
      <c r="A182" s="114" t="s">
        <v>14</v>
      </c>
      <c r="B182" s="115" t="s">
        <v>13</v>
      </c>
      <c r="C182" s="114" t="s">
        <v>12</v>
      </c>
      <c r="D182" s="262" t="s">
        <v>11</v>
      </c>
      <c r="E182" s="262" t="s">
        <v>11</v>
      </c>
      <c r="F182" s="22" t="s">
        <v>0</v>
      </c>
      <c r="G182" s="121" t="s">
        <v>384</v>
      </c>
    </row>
    <row r="183" spans="1:7" s="56" customFormat="1" ht="15.75" customHeight="1" thickBot="1" x14ac:dyDescent="0.3">
      <c r="A183" s="116"/>
      <c r="B183" s="117"/>
      <c r="C183" s="118"/>
      <c r="D183" s="263" t="s">
        <v>10</v>
      </c>
      <c r="E183" s="263" t="s">
        <v>9</v>
      </c>
      <c r="F183" s="122" t="s">
        <v>386</v>
      </c>
      <c r="G183" s="123" t="s">
        <v>385</v>
      </c>
    </row>
    <row r="184" spans="1:7" s="56" customFormat="1" ht="16.5" thickTop="1" x14ac:dyDescent="0.25">
      <c r="A184" s="63">
        <v>120</v>
      </c>
      <c r="B184" s="63"/>
      <c r="C184" s="94" t="s">
        <v>30</v>
      </c>
      <c r="D184" s="57"/>
      <c r="E184" s="213"/>
      <c r="F184" s="144"/>
      <c r="G184" s="142"/>
    </row>
    <row r="185" spans="1:7" s="56" customFormat="1" ht="15" customHeight="1" x14ac:dyDescent="0.2">
      <c r="A185" s="65"/>
      <c r="B185" s="62"/>
      <c r="C185" s="64"/>
      <c r="D185" s="58"/>
      <c r="E185" s="199"/>
      <c r="F185" s="145"/>
      <c r="G185" s="65"/>
    </row>
    <row r="186" spans="1:7" s="56" customFormat="1" ht="15" customHeight="1" x14ac:dyDescent="0.2">
      <c r="A186" s="65"/>
      <c r="B186" s="62">
        <v>1014</v>
      </c>
      <c r="C186" s="65" t="s">
        <v>288</v>
      </c>
      <c r="D186" s="59">
        <v>155</v>
      </c>
      <c r="E186" s="201">
        <v>155</v>
      </c>
      <c r="F186" s="120">
        <v>0</v>
      </c>
      <c r="G186" s="119">
        <f t="shared" ref="G186:G241" si="18">(F186/E186)*100</f>
        <v>0</v>
      </c>
    </row>
    <row r="187" spans="1:7" s="56" customFormat="1" ht="15" customHeight="1" x14ac:dyDescent="0.2">
      <c r="A187" s="65"/>
      <c r="B187" s="62">
        <v>2143</v>
      </c>
      <c r="C187" s="65" t="s">
        <v>96</v>
      </c>
      <c r="D187" s="59">
        <v>50</v>
      </c>
      <c r="E187" s="201">
        <v>0</v>
      </c>
      <c r="F187" s="120">
        <v>0</v>
      </c>
      <c r="G187" s="119" t="e">
        <f t="shared" si="18"/>
        <v>#DIV/0!</v>
      </c>
    </row>
    <row r="188" spans="1:7" s="56" customFormat="1" ht="15" customHeight="1" x14ac:dyDescent="0.2">
      <c r="A188" s="65"/>
      <c r="B188" s="62">
        <v>2212</v>
      </c>
      <c r="C188" s="65" t="s">
        <v>97</v>
      </c>
      <c r="D188" s="60">
        <v>12254</v>
      </c>
      <c r="E188" s="255">
        <v>12773.3</v>
      </c>
      <c r="F188" s="120">
        <v>522.70000000000005</v>
      </c>
      <c r="G188" s="119">
        <f t="shared" si="18"/>
        <v>4.0921296767475912</v>
      </c>
    </row>
    <row r="189" spans="1:7" s="56" customFormat="1" ht="15" customHeight="1" x14ac:dyDescent="0.2">
      <c r="A189" s="65"/>
      <c r="B189" s="62">
        <v>2219</v>
      </c>
      <c r="C189" s="65" t="s">
        <v>98</v>
      </c>
      <c r="D189" s="60">
        <v>24846</v>
      </c>
      <c r="E189" s="255">
        <v>27817.5</v>
      </c>
      <c r="F189" s="120">
        <v>1880.5</v>
      </c>
      <c r="G189" s="119">
        <f t="shared" si="18"/>
        <v>6.7601330097959922</v>
      </c>
    </row>
    <row r="190" spans="1:7" s="56" customFormat="1" ht="15" customHeight="1" x14ac:dyDescent="0.2">
      <c r="A190" s="65"/>
      <c r="B190" s="62">
        <v>2221</v>
      </c>
      <c r="C190" s="65" t="s">
        <v>99</v>
      </c>
      <c r="D190" s="59">
        <v>100</v>
      </c>
      <c r="E190" s="201">
        <v>157.6</v>
      </c>
      <c r="F190" s="120">
        <v>157.5</v>
      </c>
      <c r="G190" s="119">
        <f t="shared" si="18"/>
        <v>99.936548223350258</v>
      </c>
    </row>
    <row r="191" spans="1:7" s="56" customFormat="1" ht="15" customHeight="1" x14ac:dyDescent="0.2">
      <c r="A191" s="65"/>
      <c r="B191" s="62">
        <v>2310</v>
      </c>
      <c r="C191" s="65" t="s">
        <v>196</v>
      </c>
      <c r="D191" s="58">
        <v>20</v>
      </c>
      <c r="E191" s="199">
        <v>20</v>
      </c>
      <c r="F191" s="120">
        <v>0</v>
      </c>
      <c r="G191" s="119">
        <f t="shared" si="18"/>
        <v>0</v>
      </c>
    </row>
    <row r="192" spans="1:7" s="56" customFormat="1" ht="15" customHeight="1" x14ac:dyDescent="0.2">
      <c r="A192" s="65"/>
      <c r="B192" s="62">
        <v>2321</v>
      </c>
      <c r="C192" s="80" t="s">
        <v>372</v>
      </c>
      <c r="D192" s="58">
        <v>3500</v>
      </c>
      <c r="E192" s="199">
        <v>3500</v>
      </c>
      <c r="F192" s="130">
        <v>0</v>
      </c>
      <c r="G192" s="119">
        <f t="shared" si="18"/>
        <v>0</v>
      </c>
    </row>
    <row r="193" spans="1:7" s="56" customFormat="1" ht="15" customHeight="1" x14ac:dyDescent="0.2">
      <c r="A193" s="65"/>
      <c r="B193" s="62">
        <v>2333</v>
      </c>
      <c r="C193" s="65" t="s">
        <v>346</v>
      </c>
      <c r="D193" s="59">
        <v>0</v>
      </c>
      <c r="E193" s="201">
        <v>467</v>
      </c>
      <c r="F193" s="120">
        <v>0</v>
      </c>
      <c r="G193" s="119">
        <f t="shared" si="18"/>
        <v>0</v>
      </c>
    </row>
    <row r="194" spans="1:7" s="56" customFormat="1" ht="15" customHeight="1" x14ac:dyDescent="0.2">
      <c r="A194" s="65"/>
      <c r="B194" s="62">
        <v>3111</v>
      </c>
      <c r="C194" s="65" t="s">
        <v>347</v>
      </c>
      <c r="D194" s="59">
        <v>100</v>
      </c>
      <c r="E194" s="201">
        <v>212.3</v>
      </c>
      <c r="F194" s="120">
        <v>21.9</v>
      </c>
      <c r="G194" s="119">
        <f t="shared" si="18"/>
        <v>10.315591144606689</v>
      </c>
    </row>
    <row r="195" spans="1:7" s="56" customFormat="1" ht="15" customHeight="1" x14ac:dyDescent="0.2">
      <c r="A195" s="65"/>
      <c r="B195" s="62">
        <v>3113</v>
      </c>
      <c r="C195" s="65" t="s">
        <v>105</v>
      </c>
      <c r="D195" s="59">
        <v>100</v>
      </c>
      <c r="E195" s="201">
        <v>314</v>
      </c>
      <c r="F195" s="120">
        <v>264</v>
      </c>
      <c r="G195" s="119">
        <f t="shared" si="18"/>
        <v>84.076433121019107</v>
      </c>
    </row>
    <row r="196" spans="1:7" s="56" customFormat="1" ht="15" customHeight="1" x14ac:dyDescent="0.2">
      <c r="A196" s="65"/>
      <c r="B196" s="62">
        <v>3231</v>
      </c>
      <c r="C196" s="65" t="s">
        <v>106</v>
      </c>
      <c r="D196" s="59">
        <v>0</v>
      </c>
      <c r="E196" s="201">
        <v>7.7</v>
      </c>
      <c r="F196" s="120">
        <v>0</v>
      </c>
      <c r="G196" s="119">
        <f t="shared" si="18"/>
        <v>0</v>
      </c>
    </row>
    <row r="197" spans="1:7" s="56" customFormat="1" ht="15" customHeight="1" x14ac:dyDescent="0.2">
      <c r="A197" s="65"/>
      <c r="B197" s="62">
        <v>3313</v>
      </c>
      <c r="C197" s="65" t="s">
        <v>289</v>
      </c>
      <c r="D197" s="59">
        <v>5125</v>
      </c>
      <c r="E197" s="201">
        <v>5125</v>
      </c>
      <c r="F197" s="120">
        <v>19.2</v>
      </c>
      <c r="G197" s="119">
        <f t="shared" si="18"/>
        <v>0.37463414634146341</v>
      </c>
    </row>
    <row r="198" spans="1:7" s="56" customFormat="1" ht="15" customHeight="1" x14ac:dyDescent="0.2">
      <c r="A198" s="65"/>
      <c r="B198" s="62">
        <v>3322</v>
      </c>
      <c r="C198" s="65" t="s">
        <v>109</v>
      </c>
      <c r="D198" s="59">
        <v>13000</v>
      </c>
      <c r="E198" s="201">
        <v>13010</v>
      </c>
      <c r="F198" s="120">
        <v>64.5</v>
      </c>
      <c r="G198" s="119">
        <f t="shared" si="18"/>
        <v>0.49577248270561103</v>
      </c>
    </row>
    <row r="199" spans="1:7" s="56" customFormat="1" ht="15" customHeight="1" x14ac:dyDescent="0.2">
      <c r="A199" s="85"/>
      <c r="B199" s="84">
        <v>3326</v>
      </c>
      <c r="C199" s="79" t="s">
        <v>110</v>
      </c>
      <c r="D199" s="58">
        <v>0</v>
      </c>
      <c r="E199" s="199">
        <v>90</v>
      </c>
      <c r="F199" s="130">
        <v>87.2</v>
      </c>
      <c r="G199" s="119">
        <f t="shared" si="18"/>
        <v>96.888888888888886</v>
      </c>
    </row>
    <row r="200" spans="1:7" s="56" customFormat="1" ht="15" customHeight="1" x14ac:dyDescent="0.2">
      <c r="A200" s="85"/>
      <c r="B200" s="84">
        <v>3392</v>
      </c>
      <c r="C200" s="85" t="s">
        <v>268</v>
      </c>
      <c r="D200" s="59">
        <v>0</v>
      </c>
      <c r="E200" s="201">
        <v>66.099999999999994</v>
      </c>
      <c r="F200" s="120">
        <v>61.3</v>
      </c>
      <c r="G200" s="119">
        <f t="shared" si="18"/>
        <v>92.738275340393344</v>
      </c>
    </row>
    <row r="201" spans="1:7" s="56" customFormat="1" ht="15" customHeight="1" x14ac:dyDescent="0.2">
      <c r="A201" s="85"/>
      <c r="B201" s="84">
        <v>3412</v>
      </c>
      <c r="C201" s="65" t="s">
        <v>111</v>
      </c>
      <c r="D201" s="59">
        <v>11</v>
      </c>
      <c r="E201" s="201">
        <v>1320.2</v>
      </c>
      <c r="F201" s="120">
        <v>1308.7</v>
      </c>
      <c r="G201" s="119">
        <f t="shared" si="18"/>
        <v>99.128919860627178</v>
      </c>
    </row>
    <row r="202" spans="1:7" s="56" customFormat="1" ht="15" customHeight="1" x14ac:dyDescent="0.2">
      <c r="A202" s="85"/>
      <c r="B202" s="78">
        <v>3421</v>
      </c>
      <c r="C202" s="80" t="s">
        <v>112</v>
      </c>
      <c r="D202" s="55">
        <v>45</v>
      </c>
      <c r="E202" s="252">
        <v>0</v>
      </c>
      <c r="F202" s="120">
        <v>0</v>
      </c>
      <c r="G202" s="119" t="e">
        <f t="shared" si="18"/>
        <v>#DIV/0!</v>
      </c>
    </row>
    <row r="203" spans="1:7" s="56" customFormat="1" ht="15" hidden="1" customHeight="1" x14ac:dyDescent="0.2">
      <c r="A203" s="85"/>
      <c r="B203" s="84">
        <v>6409</v>
      </c>
      <c r="C203" s="85" t="s">
        <v>203</v>
      </c>
      <c r="D203" s="59">
        <v>0</v>
      </c>
      <c r="E203" s="201">
        <v>0</v>
      </c>
      <c r="F203" s="120">
        <v>0</v>
      </c>
      <c r="G203" s="119" t="e">
        <f t="shared" si="18"/>
        <v>#DIV/0!</v>
      </c>
    </row>
    <row r="204" spans="1:7" s="56" customFormat="1" ht="15" hidden="1" customHeight="1" x14ac:dyDescent="0.2">
      <c r="A204" s="85"/>
      <c r="B204" s="84">
        <v>5599</v>
      </c>
      <c r="C204" s="85" t="s">
        <v>321</v>
      </c>
      <c r="D204" s="59">
        <v>0</v>
      </c>
      <c r="E204" s="201">
        <v>0</v>
      </c>
      <c r="F204" s="120">
        <v>0</v>
      </c>
      <c r="G204" s="119" t="e">
        <f t="shared" si="18"/>
        <v>#DIV/0!</v>
      </c>
    </row>
    <row r="205" spans="1:7" ht="15" hidden="1" customHeight="1" x14ac:dyDescent="0.2">
      <c r="A205" s="65"/>
      <c r="B205" s="78">
        <v>3599</v>
      </c>
      <c r="C205" s="79" t="s">
        <v>156</v>
      </c>
      <c r="D205" s="55">
        <v>0</v>
      </c>
      <c r="E205" s="252">
        <v>0</v>
      </c>
      <c r="F205" s="120">
        <v>0</v>
      </c>
      <c r="G205" s="119" t="e">
        <f t="shared" si="18"/>
        <v>#DIV/0!</v>
      </c>
    </row>
    <row r="206" spans="1:7" ht="15" customHeight="1" x14ac:dyDescent="0.2">
      <c r="A206" s="65"/>
      <c r="B206" s="78">
        <v>3612</v>
      </c>
      <c r="C206" s="79" t="s">
        <v>113</v>
      </c>
      <c r="D206" s="58">
        <v>6403</v>
      </c>
      <c r="E206" s="199">
        <v>7105.5</v>
      </c>
      <c r="F206" s="120">
        <v>2196.6</v>
      </c>
      <c r="G206" s="119">
        <f t="shared" si="18"/>
        <v>30.914080641756385</v>
      </c>
    </row>
    <row r="207" spans="1:7" ht="15" customHeight="1" x14ac:dyDescent="0.2">
      <c r="A207" s="65"/>
      <c r="B207" s="78">
        <v>3613</v>
      </c>
      <c r="C207" s="79" t="s">
        <v>197</v>
      </c>
      <c r="D207" s="58">
        <v>10200</v>
      </c>
      <c r="E207" s="199">
        <v>11923</v>
      </c>
      <c r="F207" s="120">
        <v>3116.9</v>
      </c>
      <c r="G207" s="119">
        <f t="shared" si="18"/>
        <v>26.141910592971566</v>
      </c>
    </row>
    <row r="208" spans="1:7" ht="15" hidden="1" customHeight="1" x14ac:dyDescent="0.2">
      <c r="A208" s="65"/>
      <c r="B208" s="78">
        <v>2229</v>
      </c>
      <c r="C208" s="79" t="s">
        <v>100</v>
      </c>
      <c r="D208" s="58"/>
      <c r="E208" s="199"/>
      <c r="F208" s="120">
        <v>0</v>
      </c>
      <c r="G208" s="119" t="e">
        <f t="shared" si="18"/>
        <v>#DIV/0!</v>
      </c>
    </row>
    <row r="209" spans="1:7" ht="15" hidden="1" customHeight="1" x14ac:dyDescent="0.2">
      <c r="A209" s="65"/>
      <c r="B209" s="78">
        <v>2241</v>
      </c>
      <c r="C209" s="79" t="s">
        <v>101</v>
      </c>
      <c r="D209" s="58"/>
      <c r="E209" s="199"/>
      <c r="F209" s="120">
        <v>0</v>
      </c>
      <c r="G209" s="119" t="e">
        <f t="shared" si="18"/>
        <v>#DIV/0!</v>
      </c>
    </row>
    <row r="210" spans="1:7" ht="15" hidden="1" customHeight="1" x14ac:dyDescent="0.2">
      <c r="A210" s="65"/>
      <c r="B210" s="78">
        <v>2249</v>
      </c>
      <c r="C210" s="79" t="s">
        <v>102</v>
      </c>
      <c r="D210" s="58"/>
      <c r="E210" s="199"/>
      <c r="F210" s="120">
        <v>0</v>
      </c>
      <c r="G210" s="119" t="e">
        <f t="shared" si="18"/>
        <v>#DIV/0!</v>
      </c>
    </row>
    <row r="211" spans="1:7" ht="15" hidden="1" customHeight="1" x14ac:dyDescent="0.2">
      <c r="A211" s="65"/>
      <c r="B211" s="78">
        <v>2310</v>
      </c>
      <c r="C211" s="79" t="s">
        <v>103</v>
      </c>
      <c r="D211" s="58"/>
      <c r="E211" s="199"/>
      <c r="F211" s="120">
        <v>0</v>
      </c>
      <c r="G211" s="119" t="e">
        <f t="shared" si="18"/>
        <v>#DIV/0!</v>
      </c>
    </row>
    <row r="212" spans="1:7" ht="15" hidden="1" customHeight="1" x14ac:dyDescent="0.2">
      <c r="A212" s="65"/>
      <c r="B212" s="78">
        <v>2321</v>
      </c>
      <c r="C212" s="79" t="s">
        <v>267</v>
      </c>
      <c r="D212" s="58"/>
      <c r="E212" s="199"/>
      <c r="F212" s="120">
        <v>0</v>
      </c>
      <c r="G212" s="119" t="e">
        <f t="shared" si="18"/>
        <v>#DIV/0!</v>
      </c>
    </row>
    <row r="213" spans="1:7" ht="15" hidden="1" customHeight="1" x14ac:dyDescent="0.2">
      <c r="A213" s="65"/>
      <c r="B213" s="78">
        <v>2331</v>
      </c>
      <c r="C213" s="79" t="s">
        <v>104</v>
      </c>
      <c r="D213" s="58"/>
      <c r="E213" s="199"/>
      <c r="F213" s="120">
        <v>0</v>
      </c>
      <c r="G213" s="119" t="e">
        <f t="shared" si="18"/>
        <v>#DIV/0!</v>
      </c>
    </row>
    <row r="214" spans="1:7" ht="15" hidden="1" customHeight="1" x14ac:dyDescent="0.2">
      <c r="A214" s="65"/>
      <c r="B214" s="78">
        <v>3613</v>
      </c>
      <c r="C214" s="79" t="s">
        <v>114</v>
      </c>
      <c r="D214" s="58">
        <v>0</v>
      </c>
      <c r="E214" s="199">
        <v>0</v>
      </c>
      <c r="F214" s="120">
        <v>0</v>
      </c>
      <c r="G214" s="119" t="e">
        <f t="shared" si="18"/>
        <v>#DIV/0!</v>
      </c>
    </row>
    <row r="215" spans="1:7" ht="15" customHeight="1" x14ac:dyDescent="0.2">
      <c r="A215" s="65"/>
      <c r="B215" s="78">
        <v>3631</v>
      </c>
      <c r="C215" s="79" t="s">
        <v>115</v>
      </c>
      <c r="D215" s="58">
        <v>5000</v>
      </c>
      <c r="E215" s="199">
        <v>5017.5</v>
      </c>
      <c r="F215" s="120">
        <v>17.5</v>
      </c>
      <c r="G215" s="119">
        <f t="shared" si="18"/>
        <v>0.3487792725460887</v>
      </c>
    </row>
    <row r="216" spans="1:7" ht="15" customHeight="1" x14ac:dyDescent="0.2">
      <c r="A216" s="65"/>
      <c r="B216" s="78">
        <v>3632</v>
      </c>
      <c r="C216" s="80" t="s">
        <v>116</v>
      </c>
      <c r="D216" s="58">
        <v>2600</v>
      </c>
      <c r="E216" s="199">
        <v>5410.8</v>
      </c>
      <c r="F216" s="130">
        <v>481.8</v>
      </c>
      <c r="G216" s="119">
        <f t="shared" si="18"/>
        <v>8.9044133954313605</v>
      </c>
    </row>
    <row r="217" spans="1:7" ht="15" hidden="1" customHeight="1" x14ac:dyDescent="0.2">
      <c r="A217" s="65"/>
      <c r="B217" s="78">
        <v>3231</v>
      </c>
      <c r="C217" s="79" t="s">
        <v>106</v>
      </c>
      <c r="D217" s="58"/>
      <c r="E217" s="199"/>
      <c r="F217" s="120">
        <v>0</v>
      </c>
      <c r="G217" s="119" t="e">
        <f t="shared" si="18"/>
        <v>#DIV/0!</v>
      </c>
    </row>
    <row r="218" spans="1:7" ht="15" customHeight="1" x14ac:dyDescent="0.2">
      <c r="A218" s="65"/>
      <c r="B218" s="78">
        <v>3634</v>
      </c>
      <c r="C218" s="79" t="s">
        <v>198</v>
      </c>
      <c r="D218" s="58">
        <v>1200</v>
      </c>
      <c r="E218" s="199">
        <v>1200</v>
      </c>
      <c r="F218" s="120">
        <v>263.89999999999998</v>
      </c>
      <c r="G218" s="119">
        <f t="shared" si="18"/>
        <v>21.991666666666664</v>
      </c>
    </row>
    <row r="219" spans="1:7" ht="15" hidden="1" customHeight="1" x14ac:dyDescent="0.2">
      <c r="A219" s="81"/>
      <c r="B219" s="78">
        <v>3314</v>
      </c>
      <c r="C219" s="80" t="s">
        <v>107</v>
      </c>
      <c r="D219" s="58"/>
      <c r="E219" s="199"/>
      <c r="F219" s="120">
        <v>0</v>
      </c>
      <c r="G219" s="119" t="e">
        <f t="shared" si="18"/>
        <v>#DIV/0!</v>
      </c>
    </row>
    <row r="220" spans="1:7" ht="15" hidden="1" customHeight="1" x14ac:dyDescent="0.2">
      <c r="A220" s="65"/>
      <c r="B220" s="78">
        <v>3319</v>
      </c>
      <c r="C220" s="80" t="s">
        <v>108</v>
      </c>
      <c r="D220" s="58"/>
      <c r="E220" s="199"/>
      <c r="F220" s="120">
        <v>0</v>
      </c>
      <c r="G220" s="119" t="e">
        <f t="shared" si="18"/>
        <v>#DIV/0!</v>
      </c>
    </row>
    <row r="221" spans="1:7" ht="15" customHeight="1" x14ac:dyDescent="0.2">
      <c r="A221" s="65"/>
      <c r="B221" s="78">
        <v>3639</v>
      </c>
      <c r="C221" s="80" t="s">
        <v>199</v>
      </c>
      <c r="D221" s="58">
        <v>968</v>
      </c>
      <c r="E221" s="199">
        <v>1119</v>
      </c>
      <c r="F221" s="120">
        <v>218.3</v>
      </c>
      <c r="G221" s="119">
        <f t="shared" si="18"/>
        <v>19.508489722966935</v>
      </c>
    </row>
    <row r="222" spans="1:7" ht="15" customHeight="1" x14ac:dyDescent="0.2">
      <c r="A222" s="65"/>
      <c r="B222" s="78">
        <v>3639</v>
      </c>
      <c r="C222" s="80" t="s">
        <v>200</v>
      </c>
      <c r="D222" s="58">
        <v>17</v>
      </c>
      <c r="E222" s="199">
        <v>17</v>
      </c>
      <c r="F222" s="130">
        <v>0</v>
      </c>
      <c r="G222" s="119">
        <f t="shared" si="18"/>
        <v>0</v>
      </c>
    </row>
    <row r="223" spans="1:7" ht="15" customHeight="1" x14ac:dyDescent="0.2">
      <c r="A223" s="65"/>
      <c r="B223" s="78">
        <v>3639</v>
      </c>
      <c r="C223" s="79" t="s">
        <v>201</v>
      </c>
      <c r="D223" s="58">
        <v>13612</v>
      </c>
      <c r="E223" s="199">
        <v>13245</v>
      </c>
      <c r="F223" s="120">
        <v>1021.5</v>
      </c>
      <c r="G223" s="119">
        <f t="shared" si="18"/>
        <v>7.7123442808607017</v>
      </c>
    </row>
    <row r="224" spans="1:7" ht="15" customHeight="1" x14ac:dyDescent="0.2">
      <c r="A224" s="65"/>
      <c r="B224" s="78">
        <v>3729</v>
      </c>
      <c r="C224" s="80" t="s">
        <v>202</v>
      </c>
      <c r="D224" s="58">
        <v>1</v>
      </c>
      <c r="E224" s="199">
        <v>1</v>
      </c>
      <c r="F224" s="120">
        <v>0.5</v>
      </c>
      <c r="G224" s="119">
        <f t="shared" si="18"/>
        <v>50</v>
      </c>
    </row>
    <row r="225" spans="1:7" ht="15" hidden="1" customHeight="1" x14ac:dyDescent="0.2">
      <c r="A225" s="65"/>
      <c r="B225" s="78">
        <v>3744</v>
      </c>
      <c r="C225" s="80" t="s">
        <v>123</v>
      </c>
      <c r="D225" s="58">
        <v>0</v>
      </c>
      <c r="E225" s="199">
        <v>0</v>
      </c>
      <c r="F225" s="120">
        <v>0</v>
      </c>
      <c r="G225" s="119" t="e">
        <f t="shared" si="18"/>
        <v>#DIV/0!</v>
      </c>
    </row>
    <row r="226" spans="1:7" ht="15" customHeight="1" x14ac:dyDescent="0.2">
      <c r="A226" s="65"/>
      <c r="B226" s="78">
        <v>3745</v>
      </c>
      <c r="C226" s="80" t="s">
        <v>124</v>
      </c>
      <c r="D226" s="58">
        <v>1100</v>
      </c>
      <c r="E226" s="199">
        <v>1393</v>
      </c>
      <c r="F226" s="120">
        <v>247.3</v>
      </c>
      <c r="G226" s="119">
        <f t="shared" si="18"/>
        <v>17.753050969131372</v>
      </c>
    </row>
    <row r="227" spans="1:7" ht="15" customHeight="1" x14ac:dyDescent="0.2">
      <c r="A227" s="65"/>
      <c r="B227" s="78">
        <v>4349</v>
      </c>
      <c r="C227" s="80" t="s">
        <v>314</v>
      </c>
      <c r="D227" s="58">
        <v>63</v>
      </c>
      <c r="E227" s="199">
        <v>657.4</v>
      </c>
      <c r="F227" s="120">
        <v>2.4</v>
      </c>
      <c r="G227" s="119">
        <f t="shared" si="18"/>
        <v>0.36507453605111045</v>
      </c>
    </row>
    <row r="228" spans="1:7" ht="15" customHeight="1" x14ac:dyDescent="0.2">
      <c r="A228" s="65"/>
      <c r="B228" s="78">
        <v>4351</v>
      </c>
      <c r="C228" s="79" t="s">
        <v>270</v>
      </c>
      <c r="D228" s="58">
        <v>120</v>
      </c>
      <c r="E228" s="199">
        <v>422.5</v>
      </c>
      <c r="F228" s="120">
        <v>0</v>
      </c>
      <c r="G228" s="119">
        <f t="shared" si="18"/>
        <v>0</v>
      </c>
    </row>
    <row r="229" spans="1:7" ht="15" hidden="1" customHeight="1" x14ac:dyDescent="0.2">
      <c r="A229" s="65"/>
      <c r="B229" s="78">
        <v>3639</v>
      </c>
      <c r="C229" s="79" t="s">
        <v>118</v>
      </c>
      <c r="D229" s="58"/>
      <c r="E229" s="199"/>
      <c r="F229" s="120">
        <v>0</v>
      </c>
      <c r="G229" s="119" t="e">
        <f t="shared" si="18"/>
        <v>#DIV/0!</v>
      </c>
    </row>
    <row r="230" spans="1:7" ht="15" hidden="1" customHeight="1" x14ac:dyDescent="0.2">
      <c r="A230" s="65"/>
      <c r="B230" s="78">
        <v>3725</v>
      </c>
      <c r="C230" s="79" t="s">
        <v>269</v>
      </c>
      <c r="D230" s="58"/>
      <c r="E230" s="199"/>
      <c r="F230" s="120">
        <v>0</v>
      </c>
      <c r="G230" s="119" t="e">
        <f t="shared" si="18"/>
        <v>#DIV/0!</v>
      </c>
    </row>
    <row r="231" spans="1:7" ht="15" customHeight="1" x14ac:dyDescent="0.2">
      <c r="A231" s="65"/>
      <c r="B231" s="78">
        <v>4357</v>
      </c>
      <c r="C231" s="79" t="s">
        <v>125</v>
      </c>
      <c r="D231" s="58">
        <v>37134</v>
      </c>
      <c r="E231" s="199">
        <v>38332.300000000003</v>
      </c>
      <c r="F231" s="120">
        <v>2160.1999999999998</v>
      </c>
      <c r="G231" s="119">
        <f t="shared" si="18"/>
        <v>5.635456260125272</v>
      </c>
    </row>
    <row r="232" spans="1:7" ht="15" customHeight="1" x14ac:dyDescent="0.2">
      <c r="A232" s="65"/>
      <c r="B232" s="78">
        <v>4374</v>
      </c>
      <c r="C232" s="79" t="s">
        <v>316</v>
      </c>
      <c r="D232" s="58">
        <v>155</v>
      </c>
      <c r="E232" s="199">
        <v>158.69999999999999</v>
      </c>
      <c r="F232" s="120">
        <v>14.1</v>
      </c>
      <c r="G232" s="119">
        <f t="shared" si="18"/>
        <v>8.8846880907372405</v>
      </c>
    </row>
    <row r="233" spans="1:7" ht="15" hidden="1" customHeight="1" x14ac:dyDescent="0.2">
      <c r="A233" s="81"/>
      <c r="B233" s="78">
        <v>4374</v>
      </c>
      <c r="C233" s="80" t="s">
        <v>126</v>
      </c>
      <c r="D233" s="58">
        <v>0</v>
      </c>
      <c r="E233" s="199">
        <v>0</v>
      </c>
      <c r="F233" s="120">
        <v>0</v>
      </c>
      <c r="G233" s="119" t="e">
        <f t="shared" si="18"/>
        <v>#DIV/0!</v>
      </c>
    </row>
    <row r="234" spans="1:7" ht="15" hidden="1" customHeight="1" x14ac:dyDescent="0.2">
      <c r="A234" s="81"/>
      <c r="B234" s="78">
        <v>5311</v>
      </c>
      <c r="C234" s="80" t="s">
        <v>127</v>
      </c>
      <c r="D234" s="58">
        <v>0</v>
      </c>
      <c r="E234" s="199">
        <v>0</v>
      </c>
      <c r="F234" s="120">
        <v>0</v>
      </c>
      <c r="G234" s="119" t="e">
        <f t="shared" si="18"/>
        <v>#DIV/0!</v>
      </c>
    </row>
    <row r="235" spans="1:7" ht="15" hidden="1" customHeight="1" x14ac:dyDescent="0.2">
      <c r="A235" s="65"/>
      <c r="B235" s="78">
        <v>4359</v>
      </c>
      <c r="C235" s="80" t="s">
        <v>295</v>
      </c>
      <c r="D235" s="58"/>
      <c r="E235" s="199"/>
      <c r="F235" s="120">
        <v>0</v>
      </c>
      <c r="G235" s="119" t="e">
        <f t="shared" si="18"/>
        <v>#DIV/0!</v>
      </c>
    </row>
    <row r="236" spans="1:7" ht="15" customHeight="1" x14ac:dyDescent="0.2">
      <c r="A236" s="81"/>
      <c r="B236" s="78">
        <v>5512</v>
      </c>
      <c r="C236" s="80" t="s">
        <v>272</v>
      </c>
      <c r="D236" s="58">
        <v>1887</v>
      </c>
      <c r="E236" s="199">
        <v>1891</v>
      </c>
      <c r="F236" s="120">
        <v>53.3</v>
      </c>
      <c r="G236" s="119">
        <f t="shared" si="18"/>
        <v>2.8186144896879957</v>
      </c>
    </row>
    <row r="237" spans="1:7" ht="15" hidden="1" customHeight="1" x14ac:dyDescent="0.2">
      <c r="A237" s="81"/>
      <c r="B237" s="78">
        <v>6171</v>
      </c>
      <c r="C237" s="80" t="s">
        <v>190</v>
      </c>
      <c r="D237" s="58">
        <v>0</v>
      </c>
      <c r="E237" s="199">
        <v>0</v>
      </c>
      <c r="F237" s="120">
        <v>0</v>
      </c>
      <c r="G237" s="119" t="e">
        <f t="shared" si="18"/>
        <v>#DIV/0!</v>
      </c>
    </row>
    <row r="238" spans="1:7" ht="15" hidden="1" customHeight="1" x14ac:dyDescent="0.2">
      <c r="A238" s="81"/>
      <c r="B238" s="78">
        <v>6399</v>
      </c>
      <c r="C238" s="80" t="s">
        <v>128</v>
      </c>
      <c r="D238" s="58"/>
      <c r="E238" s="199"/>
      <c r="F238" s="120">
        <v>0</v>
      </c>
      <c r="G238" s="119" t="e">
        <f t="shared" si="18"/>
        <v>#DIV/0!</v>
      </c>
    </row>
    <row r="239" spans="1:7" ht="15" hidden="1" customHeight="1" x14ac:dyDescent="0.2">
      <c r="A239" s="81"/>
      <c r="B239" s="78">
        <v>6402</v>
      </c>
      <c r="C239" s="80" t="s">
        <v>271</v>
      </c>
      <c r="D239" s="58">
        <v>0</v>
      </c>
      <c r="E239" s="199">
        <v>0</v>
      </c>
      <c r="F239" s="130">
        <v>0</v>
      </c>
      <c r="G239" s="119" t="e">
        <f t="shared" si="18"/>
        <v>#DIV/0!</v>
      </c>
    </row>
    <row r="240" spans="1:7" ht="15" customHeight="1" thickBot="1" x14ac:dyDescent="0.25">
      <c r="A240" s="81"/>
      <c r="B240" s="78">
        <v>6409</v>
      </c>
      <c r="C240" s="112" t="s">
        <v>333</v>
      </c>
      <c r="D240" s="58">
        <v>1000</v>
      </c>
      <c r="E240" s="199">
        <v>594.20000000000005</v>
      </c>
      <c r="F240" s="130">
        <v>0</v>
      </c>
      <c r="G240" s="119">
        <f t="shared" si="18"/>
        <v>0</v>
      </c>
    </row>
    <row r="241" spans="1:7" ht="17.25" thickTop="1" thickBot="1" x14ac:dyDescent="0.3">
      <c r="A241" s="86"/>
      <c r="B241" s="90"/>
      <c r="C241" s="152" t="s">
        <v>378</v>
      </c>
      <c r="D241" s="95">
        <f t="shared" ref="D241:E241" si="19">SUM(D186:D240)</f>
        <v>140766</v>
      </c>
      <c r="E241" s="202">
        <f t="shared" si="19"/>
        <v>153523.60000000003</v>
      </c>
      <c r="F241" s="226">
        <f t="shared" ref="F241" si="20">SUM(F186:F240)</f>
        <v>14181.799999999997</v>
      </c>
      <c r="G241" s="129">
        <f t="shared" si="18"/>
        <v>9.2375374209567749</v>
      </c>
    </row>
    <row r="242" spans="1:7" x14ac:dyDescent="0.2">
      <c r="D242" s="92"/>
      <c r="E242" s="92"/>
    </row>
    <row r="244" spans="1:7" ht="13.5" thickBot="1" x14ac:dyDescent="0.25"/>
    <row r="245" spans="1:7" ht="15.75" x14ac:dyDescent="0.25">
      <c r="A245" s="114" t="s">
        <v>14</v>
      </c>
      <c r="B245" s="115" t="s">
        <v>13</v>
      </c>
      <c r="C245" s="114" t="s">
        <v>12</v>
      </c>
      <c r="D245" s="262" t="s">
        <v>11</v>
      </c>
      <c r="E245" s="262" t="s">
        <v>11</v>
      </c>
      <c r="F245" s="22" t="s">
        <v>0</v>
      </c>
      <c r="G245" s="121" t="s">
        <v>384</v>
      </c>
    </row>
    <row r="246" spans="1:7" ht="16.5" thickBot="1" x14ac:dyDescent="0.3">
      <c r="A246" s="116"/>
      <c r="B246" s="117"/>
      <c r="C246" s="118"/>
      <c r="D246" s="263" t="s">
        <v>10</v>
      </c>
      <c r="E246" s="263" t="s">
        <v>9</v>
      </c>
      <c r="F246" s="122" t="s">
        <v>386</v>
      </c>
      <c r="G246" s="123" t="s">
        <v>385</v>
      </c>
    </row>
    <row r="247" spans="1:7" s="284" customFormat="1" ht="27.75" customHeight="1" thickTop="1" thickBot="1" x14ac:dyDescent="0.3">
      <c r="A247" s="278"/>
      <c r="B247" s="279"/>
      <c r="C247" s="280" t="s">
        <v>204</v>
      </c>
      <c r="D247" s="281">
        <f t="shared" ref="D247:F247" si="21">SUM(D19,D50,D98,D109,D133,D173,D241)</f>
        <v>596080</v>
      </c>
      <c r="E247" s="282">
        <f t="shared" si="21"/>
        <v>651404</v>
      </c>
      <c r="F247" s="283">
        <f t="shared" si="21"/>
        <v>211755.89999999997</v>
      </c>
      <c r="G247" s="129">
        <f t="shared" ref="G247" si="22">(F247/E247)*100</f>
        <v>32.507614322294607</v>
      </c>
    </row>
  </sheetData>
  <sortState ref="B148:J177">
    <sortCondition ref="B148"/>
  </sortState>
  <mergeCells count="1">
    <mergeCell ref="B114:C114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D17" sqref="D17"/>
    </sheetView>
  </sheetViews>
  <sheetFormatPr defaultRowHeight="12.75" x14ac:dyDescent="0.2"/>
  <cols>
    <col min="1" max="1" width="4.85546875" style="298" customWidth="1"/>
    <col min="2" max="2" width="10.42578125" style="298" customWidth="1"/>
    <col min="3" max="3" width="10.140625" style="298" customWidth="1"/>
    <col min="4" max="4" width="97.5703125" style="298" customWidth="1"/>
    <col min="5" max="5" width="11.28515625" style="298" customWidth="1"/>
    <col min="6" max="6" width="11.28515625" style="298" hidden="1" customWidth="1"/>
    <col min="7" max="7" width="12.28515625" style="298" hidden="1" customWidth="1"/>
    <col min="8" max="8" width="9.7109375" style="298" bestFit="1" customWidth="1"/>
    <col min="9" max="16384" width="9.140625" style="298"/>
  </cols>
  <sheetData>
    <row r="2" spans="1:7" x14ac:dyDescent="0.2">
      <c r="A2" s="316" t="s">
        <v>462</v>
      </c>
      <c r="B2" s="316"/>
      <c r="C2" s="316"/>
      <c r="D2" s="316"/>
      <c r="E2" s="316"/>
      <c r="F2" s="316"/>
      <c r="G2" s="316"/>
    </row>
    <row r="3" spans="1:7" ht="12" customHeight="1" x14ac:dyDescent="0.2">
      <c r="A3" s="315"/>
      <c r="B3" s="315"/>
      <c r="C3" s="315"/>
      <c r="D3" s="315"/>
      <c r="E3" s="315"/>
      <c r="F3" s="315"/>
      <c r="G3" s="315"/>
    </row>
    <row r="4" spans="1:7" x14ac:dyDescent="0.2">
      <c r="C4" s="314" t="s">
        <v>390</v>
      </c>
      <c r="D4" s="314"/>
      <c r="E4" s="314"/>
      <c r="F4" s="314"/>
      <c r="G4" s="314"/>
    </row>
    <row r="5" spans="1:7" ht="23.25" customHeight="1" x14ac:dyDescent="0.2">
      <c r="A5" s="313" t="s">
        <v>461</v>
      </c>
      <c r="B5" s="313" t="s">
        <v>460</v>
      </c>
      <c r="C5" s="313" t="s">
        <v>390</v>
      </c>
      <c r="D5" s="313" t="s">
        <v>459</v>
      </c>
      <c r="E5" s="313" t="s">
        <v>14</v>
      </c>
      <c r="F5" s="312" t="s">
        <v>458</v>
      </c>
      <c r="G5" s="312" t="s">
        <v>457</v>
      </c>
    </row>
    <row r="6" spans="1:7" ht="17.25" customHeight="1" x14ac:dyDescent="0.2">
      <c r="A6" s="310"/>
      <c r="B6" s="299"/>
      <c r="C6" s="300">
        <v>18299</v>
      </c>
      <c r="D6" s="308" t="s">
        <v>456</v>
      </c>
      <c r="E6" s="311" t="s">
        <v>451</v>
      </c>
      <c r="F6" s="301"/>
      <c r="G6" s="301"/>
    </row>
    <row r="7" spans="1:7" ht="17.25" customHeight="1" x14ac:dyDescent="0.2">
      <c r="A7" s="310"/>
      <c r="B7" s="299"/>
      <c r="C7" s="300">
        <v>800</v>
      </c>
      <c r="D7" s="308" t="s">
        <v>455</v>
      </c>
      <c r="E7" s="311" t="s">
        <v>451</v>
      </c>
      <c r="F7" s="301"/>
      <c r="G7" s="301"/>
    </row>
    <row r="8" spans="1:7" ht="17.25" customHeight="1" x14ac:dyDescent="0.2">
      <c r="A8" s="310">
        <v>9</v>
      </c>
      <c r="B8" s="309">
        <v>43537</v>
      </c>
      <c r="C8" s="301">
        <v>-50</v>
      </c>
      <c r="D8" s="299" t="s">
        <v>454</v>
      </c>
      <c r="E8" s="299" t="s">
        <v>453</v>
      </c>
      <c r="F8" s="301"/>
      <c r="G8" s="301"/>
    </row>
    <row r="9" spans="1:7" ht="17.25" customHeight="1" x14ac:dyDescent="0.2">
      <c r="A9" s="310">
        <v>9</v>
      </c>
      <c r="B9" s="309">
        <v>43537</v>
      </c>
      <c r="C9" s="301">
        <v>-50</v>
      </c>
      <c r="D9" s="299" t="s">
        <v>452</v>
      </c>
      <c r="E9" s="299" t="s">
        <v>451</v>
      </c>
      <c r="F9" s="301"/>
      <c r="G9" s="301"/>
    </row>
    <row r="10" spans="1:7" ht="14.25" customHeight="1" x14ac:dyDescent="0.2">
      <c r="A10" s="310">
        <v>10</v>
      </c>
      <c r="B10" s="309">
        <v>43551</v>
      </c>
      <c r="C10" s="301">
        <v>-100</v>
      </c>
      <c r="D10" s="299" t="s">
        <v>450</v>
      </c>
      <c r="E10" s="299" t="s">
        <v>443</v>
      </c>
      <c r="F10" s="301"/>
      <c r="G10" s="301"/>
    </row>
    <row r="11" spans="1:7" x14ac:dyDescent="0.2">
      <c r="A11" s="299">
        <v>12</v>
      </c>
      <c r="B11" s="309">
        <v>43579</v>
      </c>
      <c r="C11" s="301">
        <v>-15</v>
      </c>
      <c r="D11" s="299" t="s">
        <v>449</v>
      </c>
      <c r="E11" s="299" t="s">
        <v>443</v>
      </c>
    </row>
    <row r="12" spans="1:7" x14ac:dyDescent="0.2">
      <c r="A12" s="299">
        <v>12</v>
      </c>
      <c r="B12" s="309">
        <v>43579</v>
      </c>
      <c r="C12" s="301">
        <v>-120</v>
      </c>
      <c r="D12" s="299" t="s">
        <v>448</v>
      </c>
      <c r="E12" s="299" t="s">
        <v>447</v>
      </c>
    </row>
    <row r="13" spans="1:7" ht="15" customHeight="1" x14ac:dyDescent="0.2">
      <c r="A13" s="310"/>
      <c r="B13" s="309"/>
      <c r="C13" s="300">
        <f>SUM(C6:C12)</f>
        <v>18764</v>
      </c>
      <c r="D13" s="311" t="s">
        <v>446</v>
      </c>
      <c r="E13" s="307"/>
      <c r="F13" s="301"/>
      <c r="G13" s="301"/>
    </row>
    <row r="14" spans="1:7" x14ac:dyDescent="0.2">
      <c r="A14" s="310"/>
      <c r="B14" s="309"/>
      <c r="C14" s="300"/>
      <c r="D14" s="308"/>
      <c r="E14" s="307"/>
      <c r="F14" s="301"/>
      <c r="G14" s="301"/>
    </row>
    <row r="15" spans="1:7" x14ac:dyDescent="0.2">
      <c r="A15" s="310"/>
      <c r="B15" s="309"/>
      <c r="C15" s="301"/>
      <c r="D15" s="308"/>
      <c r="E15" s="307"/>
      <c r="F15" s="301"/>
      <c r="G15" s="301"/>
    </row>
    <row r="16" spans="1:7" x14ac:dyDescent="0.2">
      <c r="A16" s="306"/>
      <c r="B16" s="305"/>
      <c r="C16" s="304"/>
      <c r="D16" s="303" t="s">
        <v>445</v>
      </c>
      <c r="E16" s="302"/>
      <c r="F16" s="301"/>
      <c r="G16" s="301"/>
    </row>
    <row r="17" spans="1:5" x14ac:dyDescent="0.2">
      <c r="A17" s="299"/>
      <c r="B17" s="299"/>
      <c r="C17" s="301">
        <v>-600</v>
      </c>
      <c r="D17" s="299" t="s">
        <v>444</v>
      </c>
      <c r="E17" s="299" t="s">
        <v>443</v>
      </c>
    </row>
    <row r="18" spans="1:5" x14ac:dyDescent="0.2">
      <c r="A18" s="299"/>
      <c r="B18" s="299"/>
      <c r="C18" s="301"/>
      <c r="D18" s="299"/>
      <c r="E18" s="299"/>
    </row>
    <row r="19" spans="1:5" x14ac:dyDescent="0.2">
      <c r="A19" s="299"/>
      <c r="B19" s="299"/>
      <c r="C19" s="300">
        <f>SUM(C17:C18)</f>
        <v>-600</v>
      </c>
      <c r="D19" s="299"/>
      <c r="E19" s="299"/>
    </row>
    <row r="20" spans="1:5" x14ac:dyDescent="0.2">
      <c r="A20" s="299"/>
      <c r="B20" s="299"/>
      <c r="C20" s="301"/>
      <c r="D20" s="299"/>
      <c r="E20" s="299"/>
    </row>
    <row r="21" spans="1:5" x14ac:dyDescent="0.2">
      <c r="A21" s="299"/>
      <c r="B21" s="299"/>
      <c r="C21" s="301"/>
      <c r="D21" s="299"/>
      <c r="E21" s="299"/>
    </row>
    <row r="22" spans="1:5" x14ac:dyDescent="0.2">
      <c r="A22" s="299"/>
      <c r="B22" s="299"/>
      <c r="C22" s="301"/>
      <c r="D22" s="299"/>
      <c r="E22" s="299"/>
    </row>
    <row r="23" spans="1:5" x14ac:dyDescent="0.2">
      <c r="A23" s="299"/>
      <c r="B23" s="299"/>
      <c r="C23" s="300"/>
      <c r="D23" s="299"/>
      <c r="E23" s="299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opLeftCell="A4" workbookViewId="0">
      <selection activeCell="D17" sqref="D17"/>
    </sheetView>
  </sheetViews>
  <sheetFormatPr defaultRowHeight="12.75" x14ac:dyDescent="0.2"/>
  <cols>
    <col min="1" max="1" width="9.140625" style="319"/>
    <col min="2" max="2" width="10.28515625" style="319" customWidth="1"/>
    <col min="3" max="3" width="15.7109375" style="318" customWidth="1"/>
    <col min="4" max="4" width="97.28515625" style="317" customWidth="1"/>
    <col min="5" max="5" width="14.42578125" style="317" customWidth="1"/>
    <col min="6" max="6" width="14.5703125" style="317" hidden="1" customWidth="1"/>
    <col min="7" max="16384" width="9.140625" style="317"/>
  </cols>
  <sheetData>
    <row r="2" spans="1:6" x14ac:dyDescent="0.2">
      <c r="A2" s="354" t="s">
        <v>487</v>
      </c>
      <c r="B2" s="354"/>
      <c r="C2" s="354"/>
      <c r="D2" s="354"/>
      <c r="E2" s="354"/>
    </row>
    <row r="4" spans="1:6" s="338" customFormat="1" ht="21.75" customHeight="1" x14ac:dyDescent="0.2">
      <c r="A4" s="352" t="s">
        <v>461</v>
      </c>
      <c r="B4" s="352" t="s">
        <v>460</v>
      </c>
      <c r="C4" s="353" t="s">
        <v>486</v>
      </c>
      <c r="D4" s="352" t="s">
        <v>459</v>
      </c>
      <c r="E4" s="352" t="s">
        <v>14</v>
      </c>
      <c r="F4" s="352" t="s">
        <v>485</v>
      </c>
    </row>
    <row r="5" spans="1:6" x14ac:dyDescent="0.2">
      <c r="A5" s="336"/>
      <c r="B5" s="341"/>
      <c r="C5" s="349">
        <v>30348</v>
      </c>
      <c r="D5" s="342" t="s">
        <v>484</v>
      </c>
      <c r="E5" s="332" t="s">
        <v>451</v>
      </c>
      <c r="F5" s="336" t="s">
        <v>483</v>
      </c>
    </row>
    <row r="6" spans="1:6" x14ac:dyDescent="0.2">
      <c r="A6" s="336">
        <v>5</v>
      </c>
      <c r="B6" s="341">
        <v>43481</v>
      </c>
      <c r="C6" s="347">
        <v>8351.5</v>
      </c>
      <c r="D6" s="342" t="s">
        <v>482</v>
      </c>
      <c r="E6" s="332" t="s">
        <v>447</v>
      </c>
      <c r="F6" s="332"/>
    </row>
    <row r="7" spans="1:6" x14ac:dyDescent="0.2">
      <c r="A7" s="336">
        <v>5</v>
      </c>
      <c r="B7" s="341">
        <v>43481</v>
      </c>
      <c r="C7" s="347">
        <v>191.3</v>
      </c>
      <c r="D7" s="342" t="s">
        <v>481</v>
      </c>
      <c r="E7" s="332" t="s">
        <v>453</v>
      </c>
      <c r="F7" s="332"/>
    </row>
    <row r="8" spans="1:6" x14ac:dyDescent="0.2">
      <c r="A8" s="336">
        <v>6</v>
      </c>
      <c r="B8" s="341">
        <v>43495</v>
      </c>
      <c r="C8" s="347">
        <v>23.4</v>
      </c>
      <c r="D8" s="332" t="s">
        <v>480</v>
      </c>
      <c r="E8" s="332" t="s">
        <v>453</v>
      </c>
      <c r="F8" s="332"/>
    </row>
    <row r="9" spans="1:6" x14ac:dyDescent="0.2">
      <c r="A9" s="336">
        <v>6</v>
      </c>
      <c r="B9" s="341">
        <v>43495</v>
      </c>
      <c r="C9" s="347">
        <v>-2803.3</v>
      </c>
      <c r="D9" s="351" t="s">
        <v>479</v>
      </c>
      <c r="E9" s="332" t="s">
        <v>451</v>
      </c>
      <c r="F9" s="332"/>
    </row>
    <row r="10" spans="1:6" x14ac:dyDescent="0.2">
      <c r="A10" s="336"/>
      <c r="B10" s="341"/>
      <c r="C10" s="349"/>
      <c r="D10" s="351" t="s">
        <v>478</v>
      </c>
      <c r="E10" s="332"/>
      <c r="F10" s="332"/>
    </row>
    <row r="11" spans="1:6" x14ac:dyDescent="0.2">
      <c r="A11" s="336"/>
      <c r="B11" s="341"/>
      <c r="C11" s="349"/>
      <c r="D11" s="351" t="s">
        <v>477</v>
      </c>
      <c r="E11" s="332"/>
      <c r="F11" s="332"/>
    </row>
    <row r="12" spans="1:6" x14ac:dyDescent="0.2">
      <c r="A12" s="336">
        <v>6</v>
      </c>
      <c r="B12" s="341">
        <v>43495</v>
      </c>
      <c r="C12" s="347">
        <v>3000</v>
      </c>
      <c r="D12" s="332" t="s">
        <v>476</v>
      </c>
      <c r="E12" s="332" t="s">
        <v>475</v>
      </c>
      <c r="F12" s="332"/>
    </row>
    <row r="13" spans="1:6" x14ac:dyDescent="0.2">
      <c r="A13" s="336">
        <v>6</v>
      </c>
      <c r="B13" s="341">
        <v>43495</v>
      </c>
      <c r="C13" s="347">
        <v>50</v>
      </c>
      <c r="D13" s="332" t="s">
        <v>474</v>
      </c>
      <c r="E13" s="332" t="s">
        <v>473</v>
      </c>
      <c r="F13" s="332"/>
    </row>
    <row r="14" spans="1:6" x14ac:dyDescent="0.2">
      <c r="A14" s="336">
        <v>6</v>
      </c>
      <c r="B14" s="341">
        <v>43495</v>
      </c>
      <c r="C14" s="347">
        <v>400</v>
      </c>
      <c r="D14" s="342" t="s">
        <v>472</v>
      </c>
      <c r="E14" s="332" t="s">
        <v>447</v>
      </c>
      <c r="F14" s="332"/>
    </row>
    <row r="15" spans="1:6" x14ac:dyDescent="0.2">
      <c r="A15" s="336">
        <v>7</v>
      </c>
      <c r="B15" s="341">
        <v>43514</v>
      </c>
      <c r="C15" s="347">
        <v>200</v>
      </c>
      <c r="D15" s="342" t="s">
        <v>471</v>
      </c>
      <c r="E15" s="332" t="s">
        <v>453</v>
      </c>
      <c r="F15" s="332"/>
    </row>
    <row r="16" spans="1:6" x14ac:dyDescent="0.2">
      <c r="A16" s="336">
        <v>7</v>
      </c>
      <c r="B16" s="341">
        <v>43514</v>
      </c>
      <c r="C16" s="347">
        <v>136.69999999999999</v>
      </c>
      <c r="D16" s="342" t="s">
        <v>470</v>
      </c>
      <c r="E16" s="332" t="s">
        <v>443</v>
      </c>
      <c r="F16" s="332"/>
    </row>
    <row r="17" spans="1:6" x14ac:dyDescent="0.2">
      <c r="A17" s="336">
        <v>7</v>
      </c>
      <c r="B17" s="341">
        <v>43514</v>
      </c>
      <c r="C17" s="347">
        <v>-2304.4</v>
      </c>
      <c r="D17" s="342" t="s">
        <v>469</v>
      </c>
      <c r="E17" s="332" t="s">
        <v>453</v>
      </c>
      <c r="F17" s="332"/>
    </row>
    <row r="18" spans="1:6" x14ac:dyDescent="0.2">
      <c r="A18" s="336">
        <v>9</v>
      </c>
      <c r="B18" s="341">
        <v>43524</v>
      </c>
      <c r="C18" s="347">
        <v>20000</v>
      </c>
      <c r="D18" s="342" t="s">
        <v>468</v>
      </c>
      <c r="E18" s="332" t="s">
        <v>451</v>
      </c>
      <c r="F18" s="332"/>
    </row>
    <row r="19" spans="1:6" x14ac:dyDescent="0.2">
      <c r="A19" s="336">
        <v>12</v>
      </c>
      <c r="B19" s="341">
        <v>43579</v>
      </c>
      <c r="C19" s="347">
        <v>700</v>
      </c>
      <c r="D19" s="350" t="s">
        <v>467</v>
      </c>
      <c r="E19" s="332" t="s">
        <v>443</v>
      </c>
      <c r="F19" s="332"/>
    </row>
    <row r="20" spans="1:6" x14ac:dyDescent="0.2">
      <c r="A20" s="336">
        <v>12</v>
      </c>
      <c r="B20" s="341">
        <v>43579</v>
      </c>
      <c r="C20" s="347">
        <v>400</v>
      </c>
      <c r="D20" s="342" t="s">
        <v>466</v>
      </c>
      <c r="E20" s="332" t="s">
        <v>443</v>
      </c>
      <c r="F20" s="332"/>
    </row>
    <row r="21" spans="1:6" x14ac:dyDescent="0.2">
      <c r="A21" s="336">
        <v>12</v>
      </c>
      <c r="B21" s="341">
        <v>43579</v>
      </c>
      <c r="C21" s="347">
        <v>4096</v>
      </c>
      <c r="D21" s="342" t="s">
        <v>465</v>
      </c>
      <c r="E21" s="332" t="s">
        <v>447</v>
      </c>
      <c r="F21" s="332"/>
    </row>
    <row r="22" spans="1:6" x14ac:dyDescent="0.2">
      <c r="A22" s="336">
        <v>12</v>
      </c>
      <c r="B22" s="341">
        <v>43579</v>
      </c>
      <c r="C22" s="347">
        <v>1468</v>
      </c>
      <c r="D22" s="342" t="s">
        <v>464</v>
      </c>
      <c r="E22" s="332" t="s">
        <v>447</v>
      </c>
      <c r="F22" s="332"/>
    </row>
    <row r="23" spans="1:6" x14ac:dyDescent="0.2">
      <c r="A23" s="336"/>
      <c r="B23" s="341"/>
      <c r="C23" s="349">
        <f>SUM(C5:C22)</f>
        <v>64257.2</v>
      </c>
      <c r="D23" s="331" t="s">
        <v>446</v>
      </c>
      <c r="E23" s="330">
        <f>SUM(C23)</f>
        <v>64257.2</v>
      </c>
      <c r="F23" s="332"/>
    </row>
    <row r="24" spans="1:6" ht="15" customHeight="1" x14ac:dyDescent="0.2">
      <c r="A24" s="336"/>
      <c r="B24" s="341"/>
      <c r="C24" s="349"/>
      <c r="D24" s="331"/>
      <c r="E24" s="330"/>
      <c r="F24" s="332"/>
    </row>
    <row r="25" spans="1:6" x14ac:dyDescent="0.2">
      <c r="A25" s="336"/>
      <c r="B25" s="341"/>
      <c r="C25" s="347"/>
      <c r="D25" s="342"/>
      <c r="E25" s="332"/>
      <c r="F25" s="332"/>
    </row>
    <row r="26" spans="1:6" x14ac:dyDescent="0.2">
      <c r="A26" s="336"/>
      <c r="B26" s="341"/>
      <c r="C26" s="347"/>
      <c r="D26" s="308" t="s">
        <v>445</v>
      </c>
      <c r="E26" s="332"/>
      <c r="F26" s="332"/>
    </row>
    <row r="27" spans="1:6" x14ac:dyDescent="0.2">
      <c r="A27" s="336"/>
      <c r="B27" s="341"/>
      <c r="C27" s="347"/>
      <c r="D27" s="342"/>
      <c r="E27" s="332"/>
      <c r="F27" s="332"/>
    </row>
    <row r="28" spans="1:6" x14ac:dyDescent="0.2">
      <c r="A28" s="336"/>
      <c r="B28" s="341"/>
      <c r="C28" s="347"/>
      <c r="D28" s="342"/>
      <c r="E28" s="332"/>
      <c r="F28" s="332"/>
    </row>
    <row r="29" spans="1:6" x14ac:dyDescent="0.2">
      <c r="A29" s="336"/>
      <c r="B29" s="341"/>
      <c r="C29" s="349">
        <f>SUM(C27:C28)</f>
        <v>0</v>
      </c>
      <c r="D29" s="350"/>
      <c r="E29" s="332"/>
      <c r="F29" s="332"/>
    </row>
    <row r="30" spans="1:6" x14ac:dyDescent="0.2">
      <c r="A30" s="336"/>
      <c r="B30" s="341"/>
      <c r="C30" s="347"/>
      <c r="D30" s="350"/>
      <c r="E30" s="332"/>
      <c r="F30" s="332"/>
    </row>
    <row r="31" spans="1:6" x14ac:dyDescent="0.2">
      <c r="A31" s="336"/>
      <c r="B31" s="341"/>
      <c r="C31" s="347"/>
      <c r="D31" s="350"/>
      <c r="E31" s="332"/>
      <c r="F31" s="332"/>
    </row>
    <row r="32" spans="1:6" x14ac:dyDescent="0.2">
      <c r="A32" s="336"/>
      <c r="B32" s="341"/>
      <c r="C32" s="349"/>
      <c r="D32" s="348"/>
      <c r="E32" s="332"/>
      <c r="F32" s="332"/>
    </row>
    <row r="33" spans="1:6" ht="14.25" customHeight="1" x14ac:dyDescent="0.2">
      <c r="A33" s="336"/>
      <c r="B33" s="341"/>
      <c r="C33" s="347"/>
      <c r="D33" s="332"/>
      <c r="E33" s="332"/>
      <c r="F33" s="332"/>
    </row>
    <row r="34" spans="1:6" x14ac:dyDescent="0.2">
      <c r="A34" s="336"/>
      <c r="B34" s="341"/>
      <c r="C34" s="330"/>
      <c r="D34" s="342"/>
      <c r="E34" s="332"/>
      <c r="F34" s="332"/>
    </row>
    <row r="35" spans="1:6" x14ac:dyDescent="0.2">
      <c r="A35" s="336"/>
      <c r="B35" s="341"/>
      <c r="C35" s="334"/>
      <c r="D35" s="342"/>
      <c r="E35" s="332"/>
      <c r="F35" s="332"/>
    </row>
    <row r="36" spans="1:6" x14ac:dyDescent="0.2">
      <c r="A36" s="336"/>
      <c r="B36" s="341"/>
      <c r="C36" s="334"/>
      <c r="D36" s="346"/>
      <c r="E36" s="332"/>
      <c r="F36" s="332"/>
    </row>
    <row r="37" spans="1:6" x14ac:dyDescent="0.2">
      <c r="A37" s="336"/>
      <c r="B37" s="341"/>
      <c r="C37" s="334"/>
      <c r="D37" s="342"/>
      <c r="E37" s="332"/>
      <c r="F37" s="332"/>
    </row>
    <row r="38" spans="1:6" x14ac:dyDescent="0.2">
      <c r="A38" s="336"/>
      <c r="B38" s="341"/>
      <c r="C38" s="334"/>
      <c r="D38" s="342"/>
      <c r="E38" s="332"/>
      <c r="F38" s="332"/>
    </row>
    <row r="39" spans="1:6" x14ac:dyDescent="0.2">
      <c r="A39" s="336"/>
      <c r="B39" s="341"/>
      <c r="C39" s="334"/>
      <c r="D39" s="342"/>
      <c r="E39" s="332"/>
      <c r="F39" s="332"/>
    </row>
    <row r="40" spans="1:6" x14ac:dyDescent="0.2">
      <c r="A40" s="336"/>
      <c r="B40" s="341"/>
      <c r="C40" s="334"/>
      <c r="D40" s="342"/>
      <c r="E40" s="332"/>
      <c r="F40" s="332"/>
    </row>
    <row r="41" spans="1:6" hidden="1" x14ac:dyDescent="0.2">
      <c r="A41" s="336"/>
      <c r="B41" s="341"/>
      <c r="C41" s="334"/>
      <c r="D41" s="346"/>
      <c r="E41" s="332"/>
      <c r="F41" s="332"/>
    </row>
    <row r="42" spans="1:6" hidden="1" x14ac:dyDescent="0.2">
      <c r="A42" s="336"/>
      <c r="B42" s="341"/>
      <c r="C42" s="334"/>
      <c r="D42" s="342"/>
      <c r="E42" s="332"/>
      <c r="F42" s="332"/>
    </row>
    <row r="43" spans="1:6" hidden="1" x14ac:dyDescent="0.2">
      <c r="A43" s="336"/>
      <c r="B43" s="341"/>
      <c r="C43" s="334"/>
      <c r="D43" s="342"/>
      <c r="E43" s="332"/>
      <c r="F43" s="332"/>
    </row>
    <row r="44" spans="1:6" hidden="1" x14ac:dyDescent="0.2">
      <c r="A44" s="336"/>
      <c r="B44" s="341"/>
      <c r="C44" s="334"/>
      <c r="D44" s="342"/>
      <c r="E44" s="332"/>
      <c r="F44" s="332"/>
    </row>
    <row r="45" spans="1:6" hidden="1" x14ac:dyDescent="0.2">
      <c r="A45" s="336"/>
      <c r="B45" s="341"/>
      <c r="C45" s="334"/>
      <c r="D45" s="346"/>
      <c r="E45" s="332"/>
      <c r="F45" s="332"/>
    </row>
    <row r="46" spans="1:6" hidden="1" x14ac:dyDescent="0.2">
      <c r="A46" s="336"/>
      <c r="B46" s="341"/>
      <c r="C46" s="334"/>
      <c r="D46" s="342"/>
      <c r="E46" s="332"/>
      <c r="F46" s="332"/>
    </row>
    <row r="47" spans="1:6" hidden="1" x14ac:dyDescent="0.2">
      <c r="A47" s="336"/>
      <c r="B47" s="341"/>
      <c r="C47" s="334"/>
      <c r="D47" s="342"/>
      <c r="E47" s="332"/>
      <c r="F47" s="332"/>
    </row>
    <row r="48" spans="1:6" hidden="1" x14ac:dyDescent="0.2">
      <c r="A48" s="336"/>
      <c r="B48" s="341"/>
      <c r="C48" s="334"/>
      <c r="D48" s="342"/>
      <c r="E48" s="332"/>
      <c r="F48" s="332"/>
    </row>
    <row r="49" spans="1:6" hidden="1" x14ac:dyDescent="0.2">
      <c r="A49" s="336"/>
      <c r="B49" s="341"/>
      <c r="C49" s="334"/>
      <c r="D49" s="346"/>
      <c r="E49" s="332"/>
      <c r="F49" s="332"/>
    </row>
    <row r="50" spans="1:6" hidden="1" x14ac:dyDescent="0.2">
      <c r="A50" s="336"/>
      <c r="B50" s="341"/>
      <c r="C50" s="334"/>
      <c r="D50" s="333"/>
      <c r="E50" s="332"/>
      <c r="F50" s="332"/>
    </row>
    <row r="51" spans="1:6" hidden="1" x14ac:dyDescent="0.2">
      <c r="A51" s="336"/>
      <c r="B51" s="341"/>
      <c r="C51" s="334"/>
      <c r="D51" s="333"/>
      <c r="E51" s="332"/>
      <c r="F51" s="332"/>
    </row>
    <row r="52" spans="1:6" hidden="1" x14ac:dyDescent="0.2">
      <c r="A52" s="336"/>
      <c r="B52" s="341"/>
      <c r="C52" s="334"/>
      <c r="D52" s="333"/>
      <c r="E52" s="332"/>
      <c r="F52" s="332"/>
    </row>
    <row r="53" spans="1:6" hidden="1" x14ac:dyDescent="0.2">
      <c r="A53" s="336"/>
      <c r="B53" s="341"/>
      <c r="C53" s="334"/>
      <c r="D53" s="346"/>
      <c r="E53" s="332"/>
      <c r="F53" s="332"/>
    </row>
    <row r="54" spans="1:6" hidden="1" x14ac:dyDescent="0.2">
      <c r="A54" s="336"/>
      <c r="B54" s="341"/>
      <c r="C54" s="342"/>
      <c r="D54" s="332"/>
      <c r="E54" s="332"/>
      <c r="F54" s="342"/>
    </row>
    <row r="55" spans="1:6" hidden="1" x14ac:dyDescent="0.2">
      <c r="A55" s="336"/>
      <c r="B55" s="341"/>
      <c r="C55" s="342"/>
      <c r="D55" s="332"/>
      <c r="E55" s="332"/>
      <c r="F55" s="342"/>
    </row>
    <row r="56" spans="1:6" hidden="1" x14ac:dyDescent="0.2">
      <c r="A56" s="336"/>
      <c r="B56" s="341"/>
      <c r="C56" s="342"/>
      <c r="D56" s="332"/>
      <c r="E56" s="332"/>
      <c r="F56" s="342"/>
    </row>
    <row r="57" spans="1:6" hidden="1" x14ac:dyDescent="0.2">
      <c r="A57" s="336"/>
      <c r="B57" s="341"/>
      <c r="C57" s="344"/>
      <c r="D57" s="332"/>
      <c r="E57" s="332"/>
      <c r="F57" s="342"/>
    </row>
    <row r="58" spans="1:6" hidden="1" x14ac:dyDescent="0.2">
      <c r="A58" s="336"/>
      <c r="B58" s="341"/>
      <c r="C58" s="334"/>
      <c r="D58" s="345"/>
      <c r="E58" s="332"/>
      <c r="F58" s="342"/>
    </row>
    <row r="59" spans="1:6" s="338" customFormat="1" hidden="1" x14ac:dyDescent="0.2">
      <c r="A59" s="340"/>
      <c r="B59" s="339"/>
      <c r="C59" s="330"/>
      <c r="D59" s="330"/>
      <c r="E59" s="344"/>
      <c r="F59" s="343"/>
    </row>
    <row r="60" spans="1:6" hidden="1" x14ac:dyDescent="0.2">
      <c r="A60" s="336"/>
      <c r="B60" s="341"/>
      <c r="C60" s="334"/>
      <c r="D60" s="332"/>
      <c r="E60" s="332"/>
      <c r="F60" s="342"/>
    </row>
    <row r="61" spans="1:6" hidden="1" x14ac:dyDescent="0.2">
      <c r="A61" s="336"/>
      <c r="B61" s="336"/>
      <c r="C61" s="334"/>
      <c r="D61" s="342"/>
      <c r="E61" s="332"/>
      <c r="F61" s="332"/>
    </row>
    <row r="62" spans="1:6" s="338" customFormat="1" hidden="1" x14ac:dyDescent="0.2">
      <c r="A62" s="340"/>
      <c r="B62" s="340"/>
      <c r="C62" s="330"/>
      <c r="D62" s="331"/>
      <c r="E62" s="330"/>
      <c r="F62" s="329"/>
    </row>
    <row r="63" spans="1:6" hidden="1" x14ac:dyDescent="0.2">
      <c r="A63" s="336"/>
      <c r="B63" s="341"/>
      <c r="C63" s="334"/>
      <c r="D63" s="342"/>
      <c r="E63" s="332"/>
      <c r="F63" s="332"/>
    </row>
    <row r="64" spans="1:6" hidden="1" x14ac:dyDescent="0.2">
      <c r="A64" s="336"/>
      <c r="B64" s="341"/>
      <c r="C64" s="334"/>
      <c r="D64" s="342"/>
      <c r="E64" s="332"/>
      <c r="F64" s="332"/>
    </row>
    <row r="65" spans="1:6" hidden="1" x14ac:dyDescent="0.2">
      <c r="A65" s="336"/>
      <c r="B65" s="341"/>
      <c r="C65" s="334"/>
      <c r="D65" s="342"/>
      <c r="E65" s="332"/>
      <c r="F65" s="332"/>
    </row>
    <row r="66" spans="1:6" hidden="1" x14ac:dyDescent="0.2">
      <c r="A66" s="336"/>
      <c r="B66" s="341"/>
      <c r="C66" s="334"/>
      <c r="D66" s="342"/>
      <c r="E66" s="332"/>
      <c r="F66" s="332"/>
    </row>
    <row r="67" spans="1:6" s="338" customFormat="1" hidden="1" x14ac:dyDescent="0.2">
      <c r="A67" s="340"/>
      <c r="B67" s="339"/>
      <c r="C67" s="330"/>
      <c r="D67" s="331"/>
      <c r="E67" s="330"/>
      <c r="F67" s="329"/>
    </row>
    <row r="68" spans="1:6" hidden="1" x14ac:dyDescent="0.2">
      <c r="A68" s="336"/>
      <c r="B68" s="341"/>
      <c r="C68" s="334"/>
      <c r="D68" s="342"/>
      <c r="E68" s="333"/>
      <c r="F68" s="332"/>
    </row>
    <row r="69" spans="1:6" hidden="1" x14ac:dyDescent="0.2">
      <c r="A69" s="336"/>
      <c r="B69" s="341"/>
      <c r="C69" s="334"/>
      <c r="D69" s="342"/>
      <c r="E69" s="333"/>
      <c r="F69" s="332"/>
    </row>
    <row r="70" spans="1:6" hidden="1" x14ac:dyDescent="0.2">
      <c r="A70" s="336"/>
      <c r="B70" s="341"/>
      <c r="C70" s="330"/>
      <c r="D70" s="342"/>
      <c r="E70" s="333"/>
      <c r="F70" s="332"/>
    </row>
    <row r="71" spans="1:6" s="338" customFormat="1" hidden="1" x14ac:dyDescent="0.2">
      <c r="A71" s="340"/>
      <c r="B71" s="340"/>
      <c r="C71" s="330"/>
      <c r="D71" s="331"/>
      <c r="E71" s="330"/>
      <c r="F71" s="329"/>
    </row>
    <row r="72" spans="1:6" hidden="1" x14ac:dyDescent="0.2">
      <c r="A72" s="336"/>
      <c r="B72" s="341"/>
      <c r="C72" s="334"/>
      <c r="D72" s="342"/>
      <c r="E72" s="333"/>
      <c r="F72" s="332"/>
    </row>
    <row r="73" spans="1:6" hidden="1" x14ac:dyDescent="0.2">
      <c r="A73" s="336"/>
      <c r="B73" s="341"/>
      <c r="C73" s="334"/>
      <c r="D73" s="342"/>
      <c r="E73" s="333"/>
      <c r="F73" s="332"/>
    </row>
    <row r="74" spans="1:6" s="338" customFormat="1" hidden="1" x14ac:dyDescent="0.2">
      <c r="A74" s="340"/>
      <c r="B74" s="339"/>
      <c r="C74" s="330"/>
      <c r="D74" s="331"/>
      <c r="E74" s="330"/>
      <c r="F74" s="329"/>
    </row>
    <row r="75" spans="1:6" hidden="1" x14ac:dyDescent="0.2">
      <c r="A75" s="336"/>
      <c r="B75" s="341"/>
      <c r="C75" s="334"/>
      <c r="D75" s="332"/>
      <c r="E75" s="333"/>
      <c r="F75" s="332"/>
    </row>
    <row r="76" spans="1:6" s="321" customFormat="1" hidden="1" x14ac:dyDescent="0.2">
      <c r="A76" s="332"/>
      <c r="B76" s="332"/>
      <c r="C76" s="334"/>
      <c r="D76" s="332"/>
      <c r="E76" s="333"/>
      <c r="F76" s="332"/>
    </row>
    <row r="77" spans="1:6" s="338" customFormat="1" hidden="1" x14ac:dyDescent="0.2">
      <c r="A77" s="340"/>
      <c r="B77" s="339"/>
      <c r="C77" s="330"/>
      <c r="D77" s="331"/>
      <c r="E77" s="330"/>
      <c r="F77" s="329"/>
    </row>
    <row r="78" spans="1:6" hidden="1" x14ac:dyDescent="0.2">
      <c r="A78" s="336"/>
      <c r="B78" s="341"/>
      <c r="C78" s="334"/>
      <c r="D78" s="342"/>
      <c r="E78" s="333"/>
      <c r="F78" s="332"/>
    </row>
    <row r="79" spans="1:6" hidden="1" x14ac:dyDescent="0.2">
      <c r="A79" s="336"/>
      <c r="B79" s="341"/>
      <c r="C79" s="334"/>
      <c r="D79" s="342"/>
      <c r="E79" s="333"/>
      <c r="F79" s="332"/>
    </row>
    <row r="80" spans="1:6" s="338" customFormat="1" hidden="1" x14ac:dyDescent="0.2">
      <c r="A80" s="340"/>
      <c r="B80" s="339"/>
      <c r="C80" s="330"/>
      <c r="D80" s="331"/>
      <c r="E80" s="330"/>
      <c r="F80" s="329"/>
    </row>
    <row r="81" spans="1:6" hidden="1" x14ac:dyDescent="0.2">
      <c r="A81" s="336"/>
      <c r="B81" s="341"/>
      <c r="C81" s="334"/>
      <c r="D81" s="342"/>
      <c r="E81" s="333"/>
      <c r="F81" s="332"/>
    </row>
    <row r="82" spans="1:6" hidden="1" x14ac:dyDescent="0.2">
      <c r="A82" s="336"/>
      <c r="B82" s="341"/>
      <c r="C82" s="334"/>
      <c r="D82" s="342"/>
      <c r="E82" s="333"/>
      <c r="F82" s="332"/>
    </row>
    <row r="83" spans="1:6" hidden="1" x14ac:dyDescent="0.2">
      <c r="A83" s="336"/>
      <c r="B83" s="341"/>
      <c r="C83" s="334"/>
      <c r="D83" s="342"/>
      <c r="E83" s="333"/>
      <c r="F83" s="332"/>
    </row>
    <row r="84" spans="1:6" hidden="1" x14ac:dyDescent="0.2">
      <c r="A84" s="336"/>
      <c r="B84" s="341"/>
      <c r="C84" s="334"/>
      <c r="D84" s="332"/>
      <c r="E84" s="333"/>
      <c r="F84" s="332"/>
    </row>
    <row r="85" spans="1:6" hidden="1" x14ac:dyDescent="0.2">
      <c r="A85" s="336"/>
      <c r="B85" s="341"/>
      <c r="C85" s="334"/>
      <c r="D85" s="332"/>
      <c r="E85" s="333"/>
      <c r="F85" s="332"/>
    </row>
    <row r="86" spans="1:6" hidden="1" x14ac:dyDescent="0.2">
      <c r="A86" s="336"/>
      <c r="B86" s="341"/>
      <c r="C86" s="334"/>
      <c r="D86" s="332"/>
      <c r="E86" s="333"/>
      <c r="F86" s="332"/>
    </row>
    <row r="87" spans="1:6" s="338" customFormat="1" hidden="1" x14ac:dyDescent="0.2">
      <c r="A87" s="340"/>
      <c r="B87" s="339"/>
      <c r="C87" s="330"/>
      <c r="D87" s="343"/>
      <c r="E87" s="330"/>
      <c r="F87" s="329"/>
    </row>
    <row r="88" spans="1:6" hidden="1" x14ac:dyDescent="0.2">
      <c r="A88" s="336"/>
      <c r="B88" s="341"/>
      <c r="C88" s="334"/>
      <c r="D88" s="332"/>
      <c r="E88" s="333"/>
      <c r="F88" s="332"/>
    </row>
    <row r="89" spans="1:6" hidden="1" x14ac:dyDescent="0.2">
      <c r="A89" s="336"/>
      <c r="B89" s="341"/>
      <c r="C89" s="334"/>
      <c r="D89" s="332"/>
      <c r="E89" s="333"/>
      <c r="F89" s="332"/>
    </row>
    <row r="90" spans="1:6" hidden="1" x14ac:dyDescent="0.2">
      <c r="A90" s="336"/>
      <c r="B90" s="341"/>
      <c r="C90" s="334"/>
      <c r="D90" s="332"/>
      <c r="E90" s="333"/>
      <c r="F90" s="332"/>
    </row>
    <row r="91" spans="1:6" hidden="1" x14ac:dyDescent="0.2">
      <c r="A91" s="336"/>
      <c r="B91" s="341"/>
      <c r="C91" s="334"/>
      <c r="D91" s="332"/>
      <c r="E91" s="333"/>
      <c r="F91" s="332"/>
    </row>
    <row r="92" spans="1:6" hidden="1" x14ac:dyDescent="0.2">
      <c r="A92" s="336"/>
      <c r="B92" s="341"/>
      <c r="C92" s="334"/>
      <c r="D92" s="342"/>
      <c r="E92" s="333"/>
      <c r="F92" s="332"/>
    </row>
    <row r="93" spans="1:6" hidden="1" x14ac:dyDescent="0.2">
      <c r="A93" s="336"/>
      <c r="B93" s="341"/>
      <c r="C93" s="334"/>
      <c r="D93" s="342"/>
      <c r="E93" s="333"/>
      <c r="F93" s="332"/>
    </row>
    <row r="94" spans="1:6" s="338" customFormat="1" hidden="1" x14ac:dyDescent="0.2">
      <c r="A94" s="340"/>
      <c r="B94" s="339"/>
      <c r="C94" s="330"/>
      <c r="D94" s="343"/>
      <c r="E94" s="330"/>
      <c r="F94" s="329"/>
    </row>
    <row r="95" spans="1:6" hidden="1" x14ac:dyDescent="0.2">
      <c r="A95" s="336"/>
      <c r="B95" s="341"/>
      <c r="C95" s="334"/>
      <c r="D95" s="342"/>
      <c r="E95" s="333"/>
      <c r="F95" s="332"/>
    </row>
    <row r="96" spans="1:6" hidden="1" x14ac:dyDescent="0.2">
      <c r="A96" s="336"/>
      <c r="B96" s="341"/>
      <c r="C96" s="334"/>
      <c r="D96" s="342"/>
      <c r="E96" s="332"/>
      <c r="F96" s="332"/>
    </row>
    <row r="97" spans="1:6" hidden="1" x14ac:dyDescent="0.2">
      <c r="A97" s="336"/>
      <c r="B97" s="341"/>
      <c r="C97" s="334"/>
      <c r="D97" s="342"/>
      <c r="E97" s="332"/>
      <c r="F97" s="332"/>
    </row>
    <row r="98" spans="1:6" hidden="1" x14ac:dyDescent="0.2">
      <c r="A98" s="336"/>
      <c r="B98" s="341"/>
      <c r="C98" s="334"/>
      <c r="D98" s="342"/>
      <c r="E98" s="332"/>
      <c r="F98" s="332"/>
    </row>
    <row r="99" spans="1:6" hidden="1" x14ac:dyDescent="0.2">
      <c r="A99" s="336"/>
      <c r="B99" s="341"/>
      <c r="C99" s="334"/>
      <c r="D99" s="342"/>
      <c r="E99" s="332"/>
      <c r="F99" s="332"/>
    </row>
    <row r="100" spans="1:6" hidden="1" x14ac:dyDescent="0.2">
      <c r="A100" s="336"/>
      <c r="B100" s="341"/>
      <c r="C100" s="334"/>
      <c r="D100" s="342"/>
      <c r="E100" s="332"/>
      <c r="F100" s="332"/>
    </row>
    <row r="101" spans="1:6" hidden="1" x14ac:dyDescent="0.2">
      <c r="A101" s="336"/>
      <c r="B101" s="341"/>
      <c r="C101" s="334"/>
      <c r="D101" s="342"/>
      <c r="E101" s="332"/>
      <c r="F101" s="332"/>
    </row>
    <row r="102" spans="1:6" hidden="1" x14ac:dyDescent="0.2">
      <c r="A102" s="336"/>
      <c r="B102" s="341"/>
      <c r="C102" s="334"/>
      <c r="D102" s="342"/>
      <c r="E102" s="332"/>
      <c r="F102" s="332"/>
    </row>
    <row r="103" spans="1:6" hidden="1" x14ac:dyDescent="0.2">
      <c r="A103" s="336"/>
      <c r="B103" s="341"/>
      <c r="C103" s="334"/>
      <c r="D103" s="342"/>
      <c r="E103" s="332"/>
      <c r="F103" s="332"/>
    </row>
    <row r="104" spans="1:6" hidden="1" x14ac:dyDescent="0.2">
      <c r="A104" s="336"/>
      <c r="B104" s="341"/>
      <c r="C104" s="334"/>
      <c r="D104" s="342"/>
      <c r="E104" s="332"/>
      <c r="F104" s="332"/>
    </row>
    <row r="105" spans="1:6" hidden="1" x14ac:dyDescent="0.2">
      <c r="A105" s="336"/>
      <c r="B105" s="341"/>
      <c r="C105" s="334"/>
      <c r="D105" s="342"/>
      <c r="E105" s="332"/>
      <c r="F105" s="332"/>
    </row>
    <row r="106" spans="1:6" hidden="1" x14ac:dyDescent="0.2">
      <c r="A106" s="336"/>
      <c r="B106" s="341"/>
      <c r="C106" s="334"/>
      <c r="D106" s="342"/>
      <c r="E106" s="332"/>
      <c r="F106" s="332"/>
    </row>
    <row r="107" spans="1:6" hidden="1" x14ac:dyDescent="0.2">
      <c r="A107" s="336"/>
      <c r="B107" s="341"/>
      <c r="C107" s="334"/>
      <c r="D107" s="342"/>
      <c r="E107" s="332"/>
      <c r="F107" s="332"/>
    </row>
    <row r="108" spans="1:6" hidden="1" x14ac:dyDescent="0.2">
      <c r="A108" s="336"/>
      <c r="B108" s="341"/>
      <c r="C108" s="334"/>
      <c r="D108" s="342"/>
      <c r="E108" s="332"/>
      <c r="F108" s="332"/>
    </row>
    <row r="109" spans="1:6" hidden="1" x14ac:dyDescent="0.2">
      <c r="A109" s="336"/>
      <c r="B109" s="341"/>
      <c r="C109" s="334"/>
      <c r="D109" s="342"/>
      <c r="E109" s="332"/>
      <c r="F109" s="332"/>
    </row>
    <row r="110" spans="1:6" hidden="1" x14ac:dyDescent="0.2">
      <c r="A110" s="336"/>
      <c r="B110" s="341"/>
      <c r="C110" s="334"/>
      <c r="D110" s="342"/>
      <c r="E110" s="332"/>
      <c r="F110" s="332"/>
    </row>
    <row r="111" spans="1:6" hidden="1" x14ac:dyDescent="0.2">
      <c r="A111" s="336"/>
      <c r="B111" s="341"/>
      <c r="C111" s="334"/>
      <c r="D111" s="342"/>
      <c r="E111" s="332"/>
      <c r="F111" s="332"/>
    </row>
    <row r="112" spans="1:6" hidden="1" x14ac:dyDescent="0.2">
      <c r="A112" s="336"/>
      <c r="B112" s="341"/>
      <c r="C112" s="334"/>
      <c r="D112" s="342"/>
      <c r="E112" s="332"/>
      <c r="F112" s="332"/>
    </row>
    <row r="113" spans="1:6" hidden="1" x14ac:dyDescent="0.2">
      <c r="A113" s="336"/>
      <c r="B113" s="341"/>
      <c r="C113" s="334"/>
      <c r="D113" s="342"/>
      <c r="E113" s="332"/>
      <c r="F113" s="332"/>
    </row>
    <row r="114" spans="1:6" hidden="1" x14ac:dyDescent="0.2">
      <c r="A114" s="336"/>
      <c r="B114" s="341"/>
      <c r="C114" s="334"/>
      <c r="D114" s="342"/>
      <c r="E114" s="332"/>
      <c r="F114" s="332"/>
    </row>
    <row r="115" spans="1:6" hidden="1" x14ac:dyDescent="0.2">
      <c r="A115" s="336"/>
      <c r="B115" s="341"/>
      <c r="C115" s="334"/>
      <c r="D115" s="342"/>
      <c r="E115" s="332"/>
      <c r="F115" s="332"/>
    </row>
    <row r="116" spans="1:6" hidden="1" x14ac:dyDescent="0.2">
      <c r="A116" s="336"/>
      <c r="B116" s="341"/>
      <c r="C116" s="334"/>
      <c r="D116" s="342"/>
      <c r="E116" s="332"/>
      <c r="F116" s="332"/>
    </row>
    <row r="117" spans="1:6" hidden="1" x14ac:dyDescent="0.2">
      <c r="A117" s="336"/>
      <c r="B117" s="341"/>
      <c r="C117" s="334"/>
      <c r="D117" s="342"/>
      <c r="E117" s="332"/>
      <c r="F117" s="332"/>
    </row>
    <row r="118" spans="1:6" hidden="1" x14ac:dyDescent="0.2">
      <c r="A118" s="336"/>
      <c r="B118" s="341"/>
      <c r="C118" s="334"/>
      <c r="D118" s="342"/>
      <c r="E118" s="332"/>
      <c r="F118" s="332"/>
    </row>
    <row r="119" spans="1:6" hidden="1" x14ac:dyDescent="0.2">
      <c r="A119" s="336"/>
      <c r="B119" s="341"/>
      <c r="C119" s="334"/>
      <c r="D119" s="342"/>
      <c r="E119" s="332"/>
      <c r="F119" s="332"/>
    </row>
    <row r="120" spans="1:6" hidden="1" x14ac:dyDescent="0.2">
      <c r="A120" s="336"/>
      <c r="B120" s="341"/>
      <c r="C120" s="334"/>
      <c r="D120" s="342"/>
      <c r="E120" s="332"/>
      <c r="F120" s="332"/>
    </row>
    <row r="121" spans="1:6" hidden="1" x14ac:dyDescent="0.2">
      <c r="A121" s="336"/>
      <c r="B121" s="341"/>
      <c r="C121" s="334"/>
      <c r="D121" s="342"/>
      <c r="E121" s="332"/>
      <c r="F121" s="332"/>
    </row>
    <row r="122" spans="1:6" hidden="1" x14ac:dyDescent="0.2">
      <c r="A122" s="336"/>
      <c r="B122" s="341"/>
      <c r="C122" s="334"/>
      <c r="D122" s="342"/>
      <c r="E122" s="332"/>
      <c r="F122" s="332"/>
    </row>
    <row r="123" spans="1:6" hidden="1" x14ac:dyDescent="0.2">
      <c r="A123" s="336"/>
      <c r="B123" s="341"/>
      <c r="C123" s="334"/>
      <c r="D123" s="342"/>
      <c r="E123" s="332"/>
      <c r="F123" s="332"/>
    </row>
    <row r="124" spans="1:6" hidden="1" x14ac:dyDescent="0.2">
      <c r="A124" s="336"/>
      <c r="B124" s="341"/>
      <c r="C124" s="334"/>
      <c r="D124" s="342"/>
      <c r="E124" s="332"/>
      <c r="F124" s="332"/>
    </row>
    <row r="125" spans="1:6" hidden="1" x14ac:dyDescent="0.2">
      <c r="A125" s="336"/>
      <c r="B125" s="341"/>
      <c r="C125" s="334"/>
      <c r="D125" s="342"/>
      <c r="E125" s="332"/>
      <c r="F125" s="332"/>
    </row>
    <row r="126" spans="1:6" hidden="1" x14ac:dyDescent="0.2">
      <c r="A126" s="336"/>
      <c r="B126" s="341"/>
      <c r="C126" s="334"/>
      <c r="D126" s="342"/>
      <c r="E126" s="333"/>
      <c r="F126" s="332"/>
    </row>
    <row r="127" spans="1:6" hidden="1" x14ac:dyDescent="0.2">
      <c r="A127" s="336"/>
      <c r="B127" s="341"/>
      <c r="C127" s="330"/>
      <c r="D127" s="331"/>
      <c r="E127" s="330"/>
      <c r="F127" s="332"/>
    </row>
    <row r="128" spans="1:6" hidden="1" x14ac:dyDescent="0.2">
      <c r="A128" s="336"/>
      <c r="B128" s="341"/>
      <c r="C128" s="334"/>
      <c r="D128" s="342"/>
      <c r="E128" s="332"/>
      <c r="F128" s="332"/>
    </row>
    <row r="129" spans="1:6" hidden="1" x14ac:dyDescent="0.2">
      <c r="A129" s="336"/>
      <c r="B129" s="341"/>
      <c r="C129" s="334"/>
      <c r="D129" s="342"/>
      <c r="E129" s="332"/>
      <c r="F129" s="332"/>
    </row>
    <row r="130" spans="1:6" hidden="1" x14ac:dyDescent="0.2">
      <c r="A130" s="336"/>
      <c r="B130" s="341"/>
      <c r="C130" s="334"/>
      <c r="D130" s="342"/>
      <c r="E130" s="332"/>
      <c r="F130" s="332"/>
    </row>
    <row r="131" spans="1:6" hidden="1" x14ac:dyDescent="0.2">
      <c r="A131" s="336"/>
      <c r="B131" s="341"/>
      <c r="C131" s="334"/>
      <c r="D131" s="342"/>
      <c r="E131" s="332"/>
      <c r="F131" s="332"/>
    </row>
    <row r="132" spans="1:6" s="338" customFormat="1" hidden="1" x14ac:dyDescent="0.2">
      <c r="A132" s="340"/>
      <c r="B132" s="339"/>
      <c r="C132" s="330"/>
      <c r="D132" s="331"/>
      <c r="E132" s="330"/>
      <c r="F132" s="329"/>
    </row>
    <row r="133" spans="1:6" hidden="1" x14ac:dyDescent="0.2">
      <c r="A133" s="336"/>
      <c r="B133" s="341"/>
      <c r="C133" s="334"/>
      <c r="D133" s="342"/>
      <c r="E133" s="332"/>
      <c r="F133" s="332"/>
    </row>
    <row r="134" spans="1:6" s="338" customFormat="1" hidden="1" x14ac:dyDescent="0.2">
      <c r="A134" s="340"/>
      <c r="B134" s="339"/>
      <c r="C134" s="330"/>
      <c r="D134" s="331"/>
      <c r="E134" s="330"/>
      <c r="F134" s="329"/>
    </row>
    <row r="135" spans="1:6" hidden="1" x14ac:dyDescent="0.2">
      <c r="A135" s="336"/>
      <c r="B135" s="341"/>
      <c r="C135" s="334"/>
      <c r="D135" s="342"/>
      <c r="E135" s="332"/>
      <c r="F135" s="332"/>
    </row>
    <row r="136" spans="1:6" hidden="1" x14ac:dyDescent="0.2">
      <c r="A136" s="336"/>
      <c r="B136" s="341"/>
      <c r="C136" s="334"/>
      <c r="D136" s="342"/>
      <c r="E136" s="332"/>
      <c r="F136" s="332"/>
    </row>
    <row r="137" spans="1:6" hidden="1" x14ac:dyDescent="0.2">
      <c r="A137" s="336"/>
      <c r="B137" s="341"/>
      <c r="C137" s="334"/>
      <c r="D137" s="342"/>
      <c r="E137" s="332"/>
      <c r="F137" s="332"/>
    </row>
    <row r="138" spans="1:6" hidden="1" x14ac:dyDescent="0.2">
      <c r="A138" s="336"/>
      <c r="B138" s="341"/>
      <c r="C138" s="334"/>
      <c r="D138" s="342"/>
      <c r="E138" s="332"/>
      <c r="F138" s="332"/>
    </row>
    <row r="139" spans="1:6" hidden="1" x14ac:dyDescent="0.2">
      <c r="A139" s="336"/>
      <c r="B139" s="341"/>
      <c r="C139" s="334"/>
      <c r="D139" s="342"/>
      <c r="E139" s="332"/>
      <c r="F139" s="332"/>
    </row>
    <row r="140" spans="1:6" hidden="1" x14ac:dyDescent="0.2">
      <c r="A140" s="336"/>
      <c r="B140" s="341"/>
      <c r="C140" s="334"/>
      <c r="D140" s="342"/>
      <c r="E140" s="332"/>
      <c r="F140" s="332"/>
    </row>
    <row r="141" spans="1:6" s="338" customFormat="1" hidden="1" x14ac:dyDescent="0.2">
      <c r="A141" s="340"/>
      <c r="B141" s="339"/>
      <c r="C141" s="330"/>
      <c r="D141" s="331"/>
      <c r="E141" s="330"/>
      <c r="F141" s="329"/>
    </row>
    <row r="142" spans="1:6" hidden="1" x14ac:dyDescent="0.2">
      <c r="A142" s="336"/>
      <c r="B142" s="341"/>
      <c r="C142" s="334"/>
      <c r="D142" s="332"/>
      <c r="E142" s="333"/>
      <c r="F142" s="332"/>
    </row>
    <row r="143" spans="1:6" s="338" customFormat="1" hidden="1" x14ac:dyDescent="0.2">
      <c r="A143" s="336"/>
      <c r="B143" s="341"/>
      <c r="C143" s="330"/>
      <c r="D143" s="332"/>
      <c r="E143" s="333"/>
      <c r="F143" s="329"/>
    </row>
    <row r="144" spans="1:6" s="338" customFormat="1" hidden="1" x14ac:dyDescent="0.2">
      <c r="A144" s="340"/>
      <c r="B144" s="339"/>
      <c r="C144" s="330"/>
      <c r="D144" s="331"/>
      <c r="E144" s="330"/>
      <c r="F144" s="329"/>
    </row>
    <row r="145" spans="1:7" s="328" customFormat="1" hidden="1" x14ac:dyDescent="0.2">
      <c r="A145" s="329"/>
      <c r="B145" s="329"/>
      <c r="C145" s="330"/>
      <c r="D145" s="331"/>
      <c r="E145" s="330"/>
      <c r="F145" s="329"/>
    </row>
    <row r="146" spans="1:7" s="321" customFormat="1" hidden="1" x14ac:dyDescent="0.2">
      <c r="A146" s="337"/>
      <c r="B146" s="335"/>
      <c r="C146" s="334"/>
      <c r="D146" s="332"/>
      <c r="E146" s="333"/>
      <c r="F146" s="332"/>
    </row>
    <row r="147" spans="1:7" s="321" customFormat="1" hidden="1" x14ac:dyDescent="0.2">
      <c r="A147" s="332"/>
      <c r="B147" s="332"/>
      <c r="C147" s="334"/>
      <c r="D147" s="332"/>
      <c r="E147" s="333"/>
      <c r="F147" s="332"/>
    </row>
    <row r="148" spans="1:7" s="328" customFormat="1" hidden="1" x14ac:dyDescent="0.2">
      <c r="A148" s="329"/>
      <c r="B148" s="329"/>
      <c r="C148" s="330"/>
      <c r="D148" s="331"/>
      <c r="E148" s="330"/>
      <c r="F148" s="329"/>
    </row>
    <row r="149" spans="1:7" s="321" customFormat="1" hidden="1" x14ac:dyDescent="0.2">
      <c r="A149" s="336"/>
      <c r="B149" s="335"/>
      <c r="C149" s="334"/>
      <c r="D149" s="332"/>
      <c r="E149" s="333"/>
      <c r="F149" s="332"/>
    </row>
    <row r="150" spans="1:7" s="321" customFormat="1" ht="12" hidden="1" customHeight="1" x14ac:dyDescent="0.2">
      <c r="A150" s="332"/>
      <c r="B150" s="332"/>
      <c r="C150" s="334"/>
      <c r="D150" s="332"/>
      <c r="E150" s="333"/>
      <c r="F150" s="332"/>
    </row>
    <row r="151" spans="1:7" s="328" customFormat="1" ht="12" hidden="1" customHeight="1" x14ac:dyDescent="0.2">
      <c r="A151" s="329"/>
      <c r="B151" s="329"/>
      <c r="C151" s="330"/>
      <c r="D151" s="331"/>
      <c r="E151" s="330"/>
      <c r="F151" s="329"/>
    </row>
    <row r="152" spans="1:7" s="321" customFormat="1" ht="12" hidden="1" customHeight="1" x14ac:dyDescent="0.2">
      <c r="A152" s="332"/>
      <c r="B152" s="335"/>
      <c r="C152" s="334"/>
      <c r="D152" s="332"/>
      <c r="E152" s="333"/>
      <c r="F152" s="332"/>
    </row>
    <row r="153" spans="1:7" s="321" customFormat="1" ht="12" hidden="1" customHeight="1" x14ac:dyDescent="0.2">
      <c r="A153" s="332"/>
      <c r="B153" s="332"/>
      <c r="C153" s="334"/>
      <c r="D153" s="332"/>
      <c r="E153" s="333"/>
      <c r="F153" s="332"/>
    </row>
    <row r="154" spans="1:7" s="321" customFormat="1" ht="12" hidden="1" customHeight="1" x14ac:dyDescent="0.2">
      <c r="A154" s="332"/>
      <c r="B154" s="332"/>
      <c r="C154" s="334"/>
      <c r="D154" s="332"/>
      <c r="E154" s="333"/>
      <c r="F154" s="332"/>
    </row>
    <row r="155" spans="1:7" s="328" customFormat="1" hidden="1" x14ac:dyDescent="0.2">
      <c r="A155" s="329"/>
      <c r="B155" s="329"/>
      <c r="C155" s="330"/>
      <c r="D155" s="331"/>
      <c r="E155" s="330"/>
      <c r="F155" s="329"/>
    </row>
    <row r="156" spans="1:7" ht="25.5" hidden="1" customHeight="1" x14ac:dyDescent="0.2">
      <c r="A156" s="327"/>
      <c r="B156" s="327"/>
      <c r="C156" s="325"/>
      <c r="D156" s="326"/>
      <c r="E156" s="325"/>
      <c r="F156" s="324"/>
    </row>
    <row r="157" spans="1:7" hidden="1" x14ac:dyDescent="0.2">
      <c r="A157" s="320" t="s">
        <v>463</v>
      </c>
      <c r="B157" s="320"/>
      <c r="C157" s="320"/>
      <c r="D157" s="320"/>
      <c r="E157" s="320"/>
      <c r="F157" s="320"/>
    </row>
    <row r="158" spans="1:7" hidden="1" x14ac:dyDescent="0.2">
      <c r="A158" s="320"/>
      <c r="B158" s="320"/>
      <c r="C158" s="320"/>
      <c r="D158" s="320"/>
      <c r="E158" s="320"/>
      <c r="F158" s="320"/>
    </row>
    <row r="159" spans="1:7" hidden="1" x14ac:dyDescent="0.2">
      <c r="A159" s="320"/>
      <c r="B159" s="320"/>
      <c r="C159" s="320"/>
      <c r="D159" s="320"/>
      <c r="E159" s="320"/>
      <c r="F159" s="320"/>
      <c r="G159" s="323"/>
    </row>
    <row r="160" spans="1:7" hidden="1" x14ac:dyDescent="0.2">
      <c r="A160" s="321"/>
      <c r="B160" s="321"/>
      <c r="C160" s="321"/>
      <c r="D160" s="322"/>
      <c r="E160" s="321"/>
      <c r="F160" s="321"/>
    </row>
    <row r="161" spans="1:6" hidden="1" x14ac:dyDescent="0.2">
      <c r="A161" s="320"/>
      <c r="B161" s="320"/>
      <c r="C161" s="320"/>
      <c r="D161" s="320"/>
      <c r="E161" s="320"/>
      <c r="F161" s="320"/>
    </row>
    <row r="162" spans="1:6" hidden="1" x14ac:dyDescent="0.2">
      <c r="A162" s="320"/>
      <c r="B162" s="320"/>
      <c r="C162" s="320"/>
      <c r="D162" s="320"/>
      <c r="E162" s="320"/>
      <c r="F162" s="320"/>
    </row>
    <row r="163" spans="1:6" x14ac:dyDescent="0.2">
      <c r="A163" s="320"/>
      <c r="B163" s="320"/>
      <c r="C163" s="320"/>
      <c r="D163" s="320"/>
      <c r="E163" s="320"/>
      <c r="F163" s="320"/>
    </row>
    <row r="164" spans="1:6" x14ac:dyDescent="0.2">
      <c r="A164" s="320"/>
      <c r="B164" s="320"/>
      <c r="C164" s="320"/>
      <c r="D164" s="320"/>
      <c r="E164" s="320"/>
      <c r="F164" s="320"/>
    </row>
    <row r="165" spans="1:6" x14ac:dyDescent="0.2">
      <c r="A165" s="320"/>
      <c r="B165" s="320"/>
      <c r="C165" s="320"/>
      <c r="D165" s="320"/>
      <c r="E165" s="320"/>
      <c r="F165" s="320"/>
    </row>
    <row r="166" spans="1:6" x14ac:dyDescent="0.2">
      <c r="A166" s="320"/>
      <c r="B166" s="320"/>
      <c r="C166" s="320"/>
      <c r="D166" s="320"/>
      <c r="E166" s="320"/>
      <c r="F166" s="320"/>
    </row>
    <row r="167" spans="1:6" x14ac:dyDescent="0.2">
      <c r="A167" s="320"/>
      <c r="B167" s="320"/>
      <c r="C167" s="320"/>
      <c r="D167" s="320"/>
      <c r="E167" s="320"/>
      <c r="F167" s="320"/>
    </row>
    <row r="168" spans="1:6" x14ac:dyDescent="0.2">
      <c r="A168" s="320"/>
      <c r="B168" s="320"/>
      <c r="C168" s="320"/>
      <c r="D168" s="320"/>
      <c r="E168" s="320"/>
      <c r="F168" s="320"/>
    </row>
    <row r="169" spans="1:6" x14ac:dyDescent="0.2">
      <c r="A169" s="320"/>
      <c r="B169" s="320"/>
      <c r="C169" s="320"/>
      <c r="D169" s="320"/>
      <c r="E169" s="320"/>
      <c r="F169" s="320"/>
    </row>
    <row r="170" spans="1:6" x14ac:dyDescent="0.2">
      <c r="A170" s="320"/>
      <c r="B170" s="320"/>
      <c r="C170" s="320"/>
      <c r="D170" s="320"/>
      <c r="E170" s="320"/>
      <c r="F170" s="320"/>
    </row>
    <row r="171" spans="1:6" x14ac:dyDescent="0.2">
      <c r="A171" s="320"/>
      <c r="B171" s="320"/>
      <c r="C171" s="320"/>
      <c r="D171" s="320"/>
      <c r="E171" s="320"/>
      <c r="F171" s="320"/>
    </row>
    <row r="172" spans="1:6" x14ac:dyDescent="0.2">
      <c r="A172" s="320"/>
      <c r="B172" s="320"/>
      <c r="C172" s="320"/>
      <c r="D172" s="320"/>
      <c r="E172" s="320"/>
      <c r="F172" s="320"/>
    </row>
  </sheetData>
  <mergeCells count="16">
    <mergeCell ref="A167:F167"/>
    <mergeCell ref="A2:E2"/>
    <mergeCell ref="A157:F157"/>
    <mergeCell ref="A158:F158"/>
    <mergeCell ref="A161:F161"/>
    <mergeCell ref="A159:G159"/>
    <mergeCell ref="A168:F168"/>
    <mergeCell ref="A169:F169"/>
    <mergeCell ref="A170:F170"/>
    <mergeCell ref="A171:F171"/>
    <mergeCell ref="A172:F172"/>
    <mergeCell ref="A162:F162"/>
    <mergeCell ref="A163:F163"/>
    <mergeCell ref="A164:F164"/>
    <mergeCell ref="A165:F165"/>
    <mergeCell ref="A166:F166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4_2019</vt:lpstr>
      <vt:lpstr>Město_příjmy</vt:lpstr>
      <vt:lpstr>Město_výdaje </vt:lpstr>
      <vt:lpstr>§6409 5901 -Rezerva 2019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2019-05-13T08:02:56Z</cp:lastPrinted>
  <dcterms:created xsi:type="dcterms:W3CDTF">2017-03-15T06:48:16Z</dcterms:created>
  <dcterms:modified xsi:type="dcterms:W3CDTF">2019-05-14T10:47:53Z</dcterms:modified>
</cp:coreProperties>
</file>