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10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32" i="6" l="1"/>
  <c r="C26" i="6"/>
  <c r="E26" i="6" s="1"/>
  <c r="C31" i="5"/>
  <c r="G252" i="3" l="1"/>
  <c r="G184" i="3"/>
  <c r="G140" i="3"/>
  <c r="G115" i="3"/>
  <c r="G103" i="3"/>
  <c r="G54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14" i="3"/>
  <c r="G113" i="3"/>
  <c r="G112" i="3"/>
  <c r="G111" i="3"/>
  <c r="G110" i="3"/>
  <c r="G109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1" i="3"/>
  <c r="G19" i="3"/>
  <c r="G18" i="3"/>
  <c r="G17" i="3"/>
  <c r="G16" i="3"/>
  <c r="G15" i="3"/>
  <c r="G14" i="3"/>
  <c r="G13" i="3"/>
  <c r="G12" i="3"/>
  <c r="G11" i="3"/>
  <c r="G10" i="3"/>
  <c r="G9" i="3"/>
  <c r="H328" i="2" l="1"/>
  <c r="H322" i="2"/>
  <c r="H312" i="2"/>
  <c r="H242" i="2"/>
  <c r="H146" i="2"/>
  <c r="H179" i="2"/>
  <c r="H112" i="2"/>
  <c r="H77" i="2"/>
  <c r="H321" i="2"/>
  <c r="H318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75" i="2"/>
  <c r="H74" i="2"/>
  <c r="H73" i="2"/>
  <c r="H72" i="2"/>
  <c r="H71" i="2"/>
  <c r="H70" i="2"/>
  <c r="H69" i="2"/>
  <c r="H68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5" i="2"/>
  <c r="H13" i="2"/>
  <c r="H12" i="2"/>
  <c r="H11" i="2"/>
  <c r="H10" i="2"/>
  <c r="H9" i="2"/>
  <c r="F17" i="4" l="1"/>
  <c r="F13" i="4"/>
  <c r="F12" i="4"/>
  <c r="F11" i="4"/>
  <c r="G15" i="2" l="1"/>
  <c r="E15" i="2"/>
  <c r="F15" i="2"/>
  <c r="F115" i="3" l="1"/>
  <c r="D115" i="3"/>
  <c r="E115" i="3"/>
  <c r="E14" i="4" l="1"/>
  <c r="G77" i="2" l="1"/>
  <c r="F77" i="2"/>
  <c r="E77" i="2"/>
  <c r="F252" i="3" l="1"/>
  <c r="F184" i="3"/>
  <c r="F140" i="3"/>
  <c r="F103" i="3"/>
  <c r="F54" i="3"/>
  <c r="F22" i="3"/>
  <c r="F258" i="3" l="1"/>
  <c r="G322" i="2"/>
  <c r="F322" i="2"/>
  <c r="E322" i="2"/>
  <c r="H252" i="2" l="1"/>
  <c r="G179" i="2" l="1"/>
  <c r="F179" i="2"/>
  <c r="E179" i="2"/>
  <c r="G112" i="2" l="1"/>
  <c r="F112" i="2"/>
  <c r="E112" i="2"/>
  <c r="H344" i="2" l="1"/>
  <c r="E18" i="4" l="1"/>
  <c r="D18" i="4"/>
  <c r="C18" i="4"/>
  <c r="F16" i="4"/>
  <c r="D14" i="4"/>
  <c r="F14" i="4" s="1"/>
  <c r="C14" i="4"/>
  <c r="F10" i="4"/>
  <c r="F18" i="4" l="1"/>
  <c r="G31" i="3" l="1"/>
  <c r="G350" i="2" l="1"/>
  <c r="H348" i="2"/>
  <c r="H347" i="2"/>
  <c r="H346" i="2"/>
  <c r="H345" i="2"/>
  <c r="H343" i="2"/>
  <c r="G312" i="2"/>
  <c r="H251" i="2"/>
  <c r="G242" i="2"/>
  <c r="H240" i="2"/>
  <c r="H177" i="2"/>
  <c r="H176" i="2"/>
  <c r="G146" i="2"/>
  <c r="H120" i="2"/>
  <c r="H119" i="2"/>
  <c r="H118" i="2"/>
  <c r="H14" i="2" l="1"/>
  <c r="G328" i="2" l="1"/>
  <c r="H67" i="2" l="1"/>
  <c r="H66" i="2"/>
  <c r="H65" i="2"/>
  <c r="H64" i="2"/>
  <c r="H22" i="2"/>
  <c r="F350" i="2"/>
  <c r="H350" i="2" s="1"/>
  <c r="F312" i="2"/>
  <c r="F242" i="2"/>
  <c r="F146" i="2"/>
  <c r="F328" i="2" l="1"/>
  <c r="D21" i="3" l="1"/>
  <c r="E20" i="3"/>
  <c r="G20" i="3" s="1"/>
  <c r="D20" i="3"/>
  <c r="D19" i="3"/>
  <c r="D11" i="3"/>
  <c r="E252" i="3" l="1"/>
  <c r="D252" i="3"/>
  <c r="E184" i="3"/>
  <c r="D184" i="3"/>
  <c r="E140" i="3"/>
  <c r="D140" i="3"/>
  <c r="E103" i="3"/>
  <c r="D103" i="3"/>
  <c r="E54" i="3"/>
  <c r="D54" i="3"/>
  <c r="D22" i="3" l="1"/>
  <c r="D258" i="3" s="1"/>
  <c r="E22" i="3" l="1"/>
  <c r="E258" i="3" l="1"/>
  <c r="G258" i="3" s="1"/>
  <c r="G22" i="3"/>
  <c r="E146" i="2"/>
  <c r="E350" i="2" l="1"/>
  <c r="E312" i="2"/>
  <c r="E242" i="2"/>
  <c r="E328" i="2" l="1"/>
</calcChain>
</file>

<file path=xl/sharedStrings.xml><?xml version="1.0" encoding="utf-8"?>
<sst xmlns="http://schemas.openxmlformats.org/spreadsheetml/2006/main" count="827" uniqueCount="542">
  <si>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</si>
  <si>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</si>
  <si>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</si>
  <si>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</si>
  <si>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</si>
  <si>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</si>
  <si>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</si>
  <si>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</si>
  <si>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</si>
  <si>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</si>
  <si>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</si>
  <si>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</si>
  <si>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</si>
  <si>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</si>
  <si>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</si>
  <si>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</si>
  <si>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</si>
  <si>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</si>
  <si>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</si>
  <si>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</si>
  <si>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</si>
  <si>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</si>
  <si>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</si>
  <si>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</si>
  <si>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</si>
  <si>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</si>
  <si>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</si>
  <si>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</si>
  <si>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</si>
  <si>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</si>
  <si>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</si>
  <si>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</si>
  <si>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</si>
  <si>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</si>
  <si>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</si>
  <si>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</si>
  <si>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</si>
  <si>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</si>
  <si>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</si>
  <si>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</si>
  <si>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</si>
  <si>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</si>
  <si>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</si>
  <si>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</si>
  <si>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</si>
  <si>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</si>
  <si>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</si>
  <si>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</si>
  <si>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</si>
  <si>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</si>
  <si>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</si>
  <si>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</si>
  <si>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</si>
  <si>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</si>
  <si>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</si>
  <si>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</si>
  <si>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</si>
  <si>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</si>
  <si>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</si>
  <si>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</si>
  <si>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</si>
  <si>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</si>
  <si>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</si>
  <si>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</si>
  <si>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</si>
  <si>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</si>
  <si>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</si>
  <si>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</si>
  <si>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</si>
  <si>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</si>
  <si>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</si>
  <si>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</si>
  <si>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</si>
  <si>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</si>
  <si>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</si>
  <si>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</si>
  <si>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</si>
  <si>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</si>
  <si>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</si>
  <si>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</si>
  <si>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</si>
  <si>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</si>
  <si>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</si>
  <si>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</si>
  <si>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</si>
  <si>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</si>
  <si>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</si>
  <si>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</si>
  <si>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</si>
  <si>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</si>
  <si>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</si>
  <si>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</si>
  <si>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</si>
  <si>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</si>
  <si>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</si>
  <si>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</si>
  <si>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</si>
  <si>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</si>
  <si>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</si>
  <si>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</si>
  <si>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</si>
  <si>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</si>
  <si>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</si>
  <si>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</si>
  <si>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</si>
  <si>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</si>
  <si>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</si>
  <si>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</si>
  <si>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</si>
  <si>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</si>
  <si>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</si>
  <si>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</si>
  <si>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</si>
  <si>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</si>
  <si>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</si>
  <si>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</si>
  <si>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</si>
  <si>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</si>
  <si>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</si>
  <si>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</si>
  <si>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</si>
  <si>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</si>
  <si>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</si>
  <si>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</si>
  <si>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</si>
  <si>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</si>
  <si>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</si>
  <si>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</si>
  <si>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</si>
  <si>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</si>
  <si>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</si>
  <si>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</si>
  <si>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</si>
  <si>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</si>
  <si>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</si>
  <si>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</si>
  <si>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</si>
  <si>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</si>
  <si>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</si>
  <si>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</si>
  <si>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</si>
  <si>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</si>
  <si>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</si>
  <si>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</si>
  <si>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</si>
  <si>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</si>
  <si>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</si>
  <si>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</si>
  <si>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</si>
  <si>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</si>
  <si>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</si>
  <si>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</si>
  <si>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</si>
  <si>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</si>
  <si>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</si>
  <si>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</si>
  <si>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</si>
  <si>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</si>
  <si>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</si>
  <si>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</si>
  <si>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</si>
  <si>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</si>
  <si>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</si>
  <si>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</si>
  <si>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</si>
  <si>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</si>
  <si>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</si>
  <si>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</si>
  <si>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</si>
  <si>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</si>
  <si>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</si>
  <si>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</si>
  <si>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</si>
  <si>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</si>
  <si>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</si>
  <si>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</si>
  <si>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</si>
  <si>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</si>
  <si>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</si>
  <si>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</si>
  <si>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</si>
  <si>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</si>
  <si>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</si>
  <si>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</si>
  <si>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</si>
  <si>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</si>
  <si>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</si>
  <si>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</si>
  <si>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</si>
  <si>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</si>
  <si>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</si>
  <si>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</si>
  <si>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</si>
  <si>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</si>
  <si>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</si>
  <si>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</si>
  <si>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</si>
  <si>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</si>
  <si>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</si>
  <si>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</si>
  <si>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</si>
  <si>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</si>
  <si>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</si>
  <si>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</si>
  <si>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</si>
  <si>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</si>
  <si>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</si>
  <si>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</si>
  <si>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</si>
  <si>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</si>
  <si>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</si>
  <si>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</si>
  <si>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</si>
  <si>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</si>
  <si>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</si>
  <si>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</si>
  <si>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</si>
  <si>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</si>
  <si>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</si>
  <si>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</si>
  <si>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</si>
  <si>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</si>
  <si>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</si>
  <si>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</si>
  <si>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</si>
  <si>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</si>
  <si>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</si>
  <si>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</si>
  <si>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</si>
  <si>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</si>
  <si>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</si>
  <si>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</si>
  <si>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</si>
  <si>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</si>
  <si>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</si>
  <si>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</si>
  <si>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</si>
  <si>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</si>
  <si>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</si>
  <si>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</si>
  <si>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</si>
  <si>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</si>
  <si>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</si>
  <si>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</si>
  <si>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</si>
  <si>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</si>
  <si>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</si>
  <si>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</si>
  <si>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</si>
  <si>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</si>
  <si>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</si>
  <si>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</si>
  <si>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</si>
  <si>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</si>
  <si>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</si>
  <si>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</si>
  <si>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</si>
  <si>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</si>
  <si>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</si>
  <si>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</si>
  <si>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</si>
  <si>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</si>
  <si>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</si>
  <si>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</si>
  <si>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</si>
  <si>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</si>
  <si>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</si>
  <si>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</si>
  <si>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</si>
  <si>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</si>
  <si>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</si>
  <si>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</si>
  <si>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</si>
  <si>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</si>
  <si>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</si>
  <si>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</si>
  <si>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</si>
  <si>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</si>
  <si>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</si>
  <si>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</si>
  <si>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</si>
  <si>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</si>
  <si>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</si>
  <si>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</si>
  <si>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</si>
  <si>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</si>
  <si>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</si>
  <si>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</si>
  <si>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</si>
  <si>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</si>
  <si>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</si>
  <si>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</si>
  <si>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</si>
  <si>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</si>
  <si>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</si>
  <si>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</si>
  <si>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</si>
  <si>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</si>
  <si>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</si>
  <si>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</si>
  <si>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</si>
  <si>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</si>
  <si>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</si>
  <si>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</si>
  <si>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</si>
  <si>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</si>
  <si>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</si>
  <si>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</si>
  <si>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</si>
  <si>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</si>
  <si>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</si>
  <si>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</si>
  <si>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</si>
  <si>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</si>
  <si>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</si>
  <si>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</si>
  <si>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</si>
  <si>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</si>
  <si>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</si>
  <si>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</si>
  <si>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</si>
  <si>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</si>
  <si>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</si>
  <si>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</si>
  <si>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</si>
  <si>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</si>
  <si>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</si>
  <si>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</si>
  <si>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</si>
  <si>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</si>
  <si>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</si>
  <si>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</si>
  <si>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</si>
  <si>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</si>
  <si>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</si>
  <si>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</si>
  <si>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</si>
  <si>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</si>
  <si>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</si>
  <si>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</si>
  <si>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</si>
  <si>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</si>
  <si>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</si>
  <si>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</si>
  <si>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</si>
  <si>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</si>
  <si>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</si>
  <si>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</si>
  <si>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</si>
  <si>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</si>
  <si>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</si>
  <si>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</si>
  <si>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</si>
  <si>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</si>
  <si>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</si>
  <si>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</si>
  <si>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</si>
  <si>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</si>
  <si>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</si>
  <si>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</si>
  <si>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</si>
  <si>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</si>
  <si>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</si>
  <si>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</si>
  <si>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</si>
  <si>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</si>
  <si>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</si>
  <si>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</si>
  <si>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</si>
  <si>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</si>
  <si>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</si>
  <si>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</si>
  <si>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</si>
  <si>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</si>
  <si>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</si>
  <si>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</si>
  <si>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</si>
  <si>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</si>
  <si>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</si>
  <si>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</si>
  <si>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</si>
  <si>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</si>
  <si>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</si>
  <si>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</si>
  <si>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</si>
  <si>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</si>
  <si>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1-10/2019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</si>
  <si>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</si>
  <si>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</si>
  <si>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</si>
  <si>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</si>
  <si>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</si>
  <si>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</si>
  <si>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</si>
  <si>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</si>
  <si>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</si>
  <si>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</si>
  <si>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</si>
  <si>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</si>
  <si>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</si>
  <si>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</si>
  <si>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</si>
  <si>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</si>
  <si>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</si>
  <si>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</si>
  <si>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</si>
  <si>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</si>
  <si>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</si>
  <si>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</si>
  <si>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</si>
  <si>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</si>
  <si>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</si>
  <si>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</si>
  <si>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</si>
  <si>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</si>
  <si>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</si>
  <si>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</si>
  <si>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1-10/2018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</si>
  <si>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</si>
  <si>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</si>
  <si>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</si>
  <si>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</si>
  <si>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</si>
  <si>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</si>
  <si>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</si>
  <si>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</si>
  <si>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</si>
  <si>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</si>
  <si>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</si>
  <si>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</si>
  <si>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</si>
  <si>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</si>
  <si>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</si>
  <si>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</si>
  <si>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</si>
  <si>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</si>
  <si>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</si>
  <si>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</si>
  <si>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</si>
  <si>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</si>
  <si>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</si>
  <si>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</si>
  <si>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</si>
  <si>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</si>
  <si>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</si>
  <si>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Inv. transfery od krajů - rekonstrukce stezky hráze St. Břeclav - areál ,,Na Vodě"</t>
  </si>
  <si>
    <t>Ost. činnosti jinde neuvedené</t>
  </si>
  <si>
    <t>ODPA</t>
  </si>
  <si>
    <t>Pol.</t>
  </si>
  <si>
    <t>Neinv. přijaté transfery od krajů - údržba cyklistických stezek</t>
  </si>
  <si>
    <t>Ostat. neinv. přij. transfery ze st. Rozpočtu - aktivní politika zam.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</si>
  <si>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</si>
  <si>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</si>
  <si>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</si>
  <si>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</si>
  <si>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</si>
  <si>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</si>
  <si>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</si>
  <si>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</si>
  <si>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</si>
  <si>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</si>
  <si>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</si>
  <si>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</si>
  <si>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</si>
  <si>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</si>
  <si>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</si>
  <si>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</si>
  <si>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</si>
  <si>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                    Tabulka doplňujících ukazatelů za období 10/2019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</si>
  <si>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</si>
  <si>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</si>
  <si>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</si>
  <si>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</si>
  <si>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</si>
  <si>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</si>
  <si>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</si>
  <si>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</si>
  <si>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</si>
  <si>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</si>
  <si>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</si>
  <si>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</si>
  <si>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</si>
  <si>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</si>
  <si>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</si>
  <si>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</si>
  <si>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</si>
  <si>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</si>
  <si>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</si>
  <si>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</si>
  <si>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</si>
  <si>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</si>
  <si>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</si>
  <si>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</si>
  <si>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</si>
  <si>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</si>
  <si>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</si>
  <si>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</si>
  <si>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Přesun zdrojů z poskytnutých fin. darů do individuálních dotací</t>
  </si>
  <si>
    <t>Navýšení rozpočtu na pol. ost. služby OKT</t>
  </si>
  <si>
    <t>Navýšení rozpočtu u TS na nákup materiálu</t>
  </si>
  <si>
    <t>Navýšení závaz. ukazatele na provoz  MMG  (navýšení pl. tarifů dle Nařízení vlády č. 341/2017 Sb)</t>
  </si>
  <si>
    <t>Navýšení závaz. ukazatele MMG na provoz ( projekt ,,30. výročí pádu komunist. režimu - spol. Post Bellum, o.p.s.)</t>
  </si>
  <si>
    <t>PD MŠ Dukelských hrdinů - rekonstrukce rozvodů ZTI</t>
  </si>
  <si>
    <t>120 MO</t>
  </si>
  <si>
    <t>Přírodní zahrada MŠ Kpt. Nálepky (125,80-podíl města Břeclav + 433,60 dotace SFŽP)</t>
  </si>
  <si>
    <t>PD rozšíření sportoviště ZŠ Na Valtické</t>
  </si>
  <si>
    <t>Oprava kanalizace ZŠ a WC ZŠ Kupkova</t>
  </si>
  <si>
    <t>PD ocelových konstrukcí Zimního stadionu Břeclav</t>
  </si>
  <si>
    <t>Navýšení rozpočtu na pol. ost. služby (Dynatech, s.r.o.)</t>
  </si>
  <si>
    <t>Navyšení rozpočtu TS na pol. veřejná zeleň</t>
  </si>
  <si>
    <t>Nákup hmotného dlouhodobého majetku (příspěvková organizace)</t>
  </si>
  <si>
    <t>Stav k 31.10.2019</t>
  </si>
  <si>
    <t>Dosud neprovedené změny rozpočtu - rezervováno</t>
  </si>
  <si>
    <t>Navýšení závazného ukazatele na provoz PO Tereza (RM č. 24 ze dne 16.10.2019)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</si>
  <si>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</si>
  <si>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</si>
  <si>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</si>
  <si>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</si>
  <si>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</si>
  <si>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</si>
  <si>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</si>
  <si>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</si>
  <si>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</si>
  <si>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</si>
  <si>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</si>
  <si>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</si>
  <si>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</si>
  <si>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</si>
  <si>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</si>
  <si>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</si>
  <si>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</si>
  <si>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</si>
  <si>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</si>
  <si>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</si>
  <si>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</si>
  <si>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</si>
  <si>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</si>
  <si>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</si>
  <si>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</si>
  <si>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>Zámeček Pohansko - výměna výplní otvorů, boční fasáda (inv. akce převedena z r. 2020)</t>
  </si>
  <si>
    <t>nevyčerpaná inv. a neinv. dotace na akci ,,Památník Svornosti" - OP Přeshraniční spolupráce 2014+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</si>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</sst>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57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0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0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2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6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wrapText="1"/>
    </xf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34" fillId="0" borderId="0" xfId="4" applyFont="1" applyAlignment="1">
      <alignment horizontal="center"/>
    </xf>
    <xf numFmtId="0" fontId="33" fillId="0" borderId="0" xfId="4" applyFont="1"/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/>
    <xf numFmtId="0" fontId="33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4" fontId="34" fillId="0" borderId="9" xfId="4" applyNumberFormat="1" applyFont="1" applyBorder="1"/>
    <xf numFmtId="0" fontId="33" fillId="0" borderId="9" xfId="4" applyFont="1" applyBorder="1"/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/>
    <xf numFmtId="0" fontId="2" fillId="0" borderId="7" xfId="4" applyFont="1" applyBorder="1" applyProtection="1">
      <protection locked="0"/>
    </xf>
    <xf numFmtId="0" fontId="33" fillId="0" borderId="7" xfId="4" applyFont="1" applyBorder="1"/>
    <xf numFmtId="0" fontId="34" fillId="0" borderId="9" xfId="4" applyFont="1" applyBorder="1" applyAlignment="1">
      <alignment horizontal="right"/>
    </xf>
    <xf numFmtId="4" fontId="34" fillId="0" borderId="9" xfId="4" applyNumberFormat="1" applyFont="1" applyBorder="1" applyAlignment="1">
      <alignment horizontal="right"/>
    </xf>
    <xf numFmtId="0" fontId="2" fillId="0" borderId="47" xfId="4" applyFont="1" applyBorder="1" applyProtection="1">
      <protection locked="0"/>
    </xf>
    <xf numFmtId="4" fontId="33" fillId="0" borderId="9" xfId="4" applyNumberFormat="1" applyFont="1" applyBorder="1" applyAlignment="1">
      <alignment horizontal="righ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1" fontId="33" fillId="0" borderId="9" xfId="4" applyNumberFormat="1" applyFont="1" applyBorder="1" applyAlignment="1">
      <alignment horizontal="center"/>
    </xf>
    <xf numFmtId="14" fontId="33" fillId="0" borderId="9" xfId="4" applyNumberFormat="1" applyFont="1" applyBorder="1" applyAlignment="1">
      <alignment horizontal="left"/>
    </xf>
    <xf numFmtId="0" fontId="33" fillId="2" borderId="9" xfId="4" applyFont="1" applyFill="1" applyBorder="1" applyAlignment="1">
      <alignment horizontal="center"/>
    </xf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/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4" fontId="33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20" sqref="I18:I20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1"/>
      <c r="B1" s="151"/>
      <c r="C1" s="151"/>
      <c r="D1" s="151"/>
      <c r="E1" s="151"/>
      <c r="F1" s="151"/>
      <c r="G1" s="151"/>
    </row>
    <row r="2" spans="1:7" ht="16.5" customHeight="1" x14ac:dyDescent="0.25">
      <c r="A2" s="152"/>
      <c r="B2" s="153"/>
      <c r="C2" s="151"/>
      <c r="D2" s="151"/>
      <c r="E2" s="151"/>
      <c r="F2" s="151"/>
      <c r="G2" s="151"/>
    </row>
    <row r="3" spans="1:7" ht="15.75" x14ac:dyDescent="0.25">
      <c r="A3" s="152"/>
      <c r="B3" s="152" t="s">
        <v>389</v>
      </c>
      <c r="C3" s="151"/>
      <c r="D3" s="151"/>
      <c r="E3" s="151"/>
      <c r="F3" s="151"/>
      <c r="G3" s="151"/>
    </row>
    <row r="4" spans="1:7" ht="15.75" x14ac:dyDescent="0.25">
      <c r="A4" s="152"/>
      <c r="B4" s="189"/>
      <c r="C4" s="151"/>
      <c r="D4" s="151"/>
      <c r="E4" s="151"/>
      <c r="F4" s="151"/>
      <c r="G4" s="151"/>
    </row>
    <row r="5" spans="1:7" ht="21.75" customHeight="1" x14ac:dyDescent="0.3">
      <c r="A5" s="286" t="s">
        <v>468</v>
      </c>
      <c r="B5" s="287"/>
      <c r="C5" s="288"/>
      <c r="D5" s="288"/>
      <c r="E5" s="288"/>
      <c r="F5" s="151"/>
      <c r="G5" s="151"/>
    </row>
    <row r="6" spans="1:7" ht="15.75" x14ac:dyDescent="0.25">
      <c r="A6" s="154"/>
      <c r="B6" s="155"/>
      <c r="C6" s="155"/>
      <c r="D6" s="155"/>
      <c r="E6" s="155"/>
    </row>
    <row r="7" spans="1:7" ht="15" customHeight="1" thickBot="1" x14ac:dyDescent="0.25">
      <c r="A7" s="156"/>
      <c r="C7" s="157"/>
      <c r="D7" s="157"/>
      <c r="E7" s="157" t="s">
        <v>390</v>
      </c>
    </row>
    <row r="8" spans="1:7" ht="14.25" x14ac:dyDescent="0.2">
      <c r="B8" s="289" t="s">
        <v>391</v>
      </c>
      <c r="C8" s="158" t="s">
        <v>392</v>
      </c>
      <c r="D8" s="158" t="s">
        <v>393</v>
      </c>
      <c r="E8" s="158" t="s">
        <v>0</v>
      </c>
      <c r="F8" s="159" t="s">
        <v>394</v>
      </c>
      <c r="G8" s="160"/>
    </row>
    <row r="9" spans="1:7" ht="15" thickBot="1" x14ac:dyDescent="0.25">
      <c r="B9" s="290"/>
      <c r="C9" s="161" t="s">
        <v>395</v>
      </c>
      <c r="D9" s="161" t="s">
        <v>395</v>
      </c>
      <c r="E9" s="161" t="s">
        <v>395</v>
      </c>
      <c r="F9" s="162" t="s">
        <v>396</v>
      </c>
      <c r="G9" s="160"/>
    </row>
    <row r="10" spans="1:7" s="187" customFormat="1" ht="15.95" customHeight="1" thickTop="1" x14ac:dyDescent="0.25">
      <c r="B10" s="165" t="s">
        <v>397</v>
      </c>
      <c r="C10" s="166">
        <v>412652</v>
      </c>
      <c r="D10" s="166">
        <v>416844</v>
      </c>
      <c r="E10" s="166">
        <v>359993.59999999998</v>
      </c>
      <c r="F10" s="167">
        <f>(E10/D10)*100</f>
        <v>86.361708456880748</v>
      </c>
      <c r="G10" s="188"/>
    </row>
    <row r="11" spans="1:7" s="187" customFormat="1" ht="15.95" customHeight="1" x14ac:dyDescent="0.25">
      <c r="B11" s="168" t="s">
        <v>398</v>
      </c>
      <c r="C11" s="169">
        <v>60532</v>
      </c>
      <c r="D11" s="169">
        <v>61245.5</v>
      </c>
      <c r="E11" s="169">
        <v>61964.9</v>
      </c>
      <c r="F11" s="167">
        <f t="shared" ref="F11:F14" si="0">(E11/D11)*100</f>
        <v>101.17461691063016</v>
      </c>
      <c r="G11" s="188"/>
    </row>
    <row r="12" spans="1:7" s="187" customFormat="1" ht="15.95" customHeight="1" x14ac:dyDescent="0.25">
      <c r="B12" s="168" t="s">
        <v>399</v>
      </c>
      <c r="C12" s="169">
        <v>19435</v>
      </c>
      <c r="D12" s="169">
        <v>19435</v>
      </c>
      <c r="E12" s="169">
        <v>10430.700000000001</v>
      </c>
      <c r="F12" s="167">
        <f t="shared" si="0"/>
        <v>53.669668124517621</v>
      </c>
      <c r="G12" s="188"/>
    </row>
    <row r="13" spans="1:7" s="187" customFormat="1" ht="15.95" customHeight="1" x14ac:dyDescent="0.25">
      <c r="B13" s="170" t="s">
        <v>400</v>
      </c>
      <c r="C13" s="169">
        <v>85113</v>
      </c>
      <c r="D13" s="169">
        <v>144335.9</v>
      </c>
      <c r="E13" s="169">
        <v>97230.7</v>
      </c>
      <c r="F13" s="167">
        <f t="shared" si="0"/>
        <v>67.364183131154476</v>
      </c>
      <c r="G13" s="188"/>
    </row>
    <row r="14" spans="1:7" s="187" customFormat="1" ht="15.95" customHeight="1" thickBot="1" x14ac:dyDescent="0.3">
      <c r="B14" s="171" t="s">
        <v>401</v>
      </c>
      <c r="C14" s="172">
        <f>SUM(C10:C13)</f>
        <v>577732</v>
      </c>
      <c r="D14" s="172">
        <f>SUM(D10:D13)</f>
        <v>641860.4</v>
      </c>
      <c r="E14" s="172">
        <f>SUM(E10:E13)</f>
        <v>529619.9</v>
      </c>
      <c r="F14" s="167">
        <f t="shared" si="0"/>
        <v>82.51325366076486</v>
      </c>
      <c r="G14" s="188"/>
    </row>
    <row r="15" spans="1:7" s="187" customFormat="1" ht="15.95" customHeight="1" thickTop="1" x14ac:dyDescent="0.25">
      <c r="B15" s="173"/>
      <c r="C15" s="174"/>
      <c r="D15" s="174"/>
      <c r="E15" s="174"/>
      <c r="F15" s="175"/>
      <c r="G15" s="188"/>
    </row>
    <row r="16" spans="1:7" s="187" customFormat="1" ht="15.95" customHeight="1" x14ac:dyDescent="0.25">
      <c r="A16" s="188"/>
      <c r="B16" s="168" t="s">
        <v>402</v>
      </c>
      <c r="C16" s="169">
        <v>492959</v>
      </c>
      <c r="D16" s="169">
        <v>557326</v>
      </c>
      <c r="E16" s="169">
        <v>432663</v>
      </c>
      <c r="F16" s="176">
        <f>(E16/D16)*100</f>
        <v>77.631942525559552</v>
      </c>
      <c r="G16" s="188"/>
    </row>
    <row r="17" spans="1:7" s="187" customFormat="1" ht="15.95" customHeight="1" x14ac:dyDescent="0.25">
      <c r="A17" s="188"/>
      <c r="B17" s="170" t="s">
        <v>403</v>
      </c>
      <c r="C17" s="169">
        <v>103121</v>
      </c>
      <c r="D17" s="169">
        <v>114177.7</v>
      </c>
      <c r="E17" s="169">
        <v>37647.1</v>
      </c>
      <c r="F17" s="176">
        <f t="shared" ref="F17:F18" si="1">(E17/D17)*100</f>
        <v>32.972375516409947</v>
      </c>
      <c r="G17" s="188"/>
    </row>
    <row r="18" spans="1:7" s="187" customFormat="1" ht="15.95" customHeight="1" thickBot="1" x14ac:dyDescent="0.3">
      <c r="A18" s="188"/>
      <c r="B18" s="171" t="s">
        <v>404</v>
      </c>
      <c r="C18" s="172">
        <f>SUM(C16:C17)</f>
        <v>596080</v>
      </c>
      <c r="D18" s="172">
        <f>SUM(D16:D17)</f>
        <v>671503.7</v>
      </c>
      <c r="E18" s="172">
        <f>SUM(E16:E17)</f>
        <v>470310.1</v>
      </c>
      <c r="F18" s="176">
        <f t="shared" si="1"/>
        <v>70.038348262265714</v>
      </c>
      <c r="G18" s="188"/>
    </row>
    <row r="19" spans="1:7" s="187" customFormat="1" ht="11.25" customHeight="1" thickTop="1" x14ac:dyDescent="0.25">
      <c r="B19" s="177"/>
      <c r="C19" s="178"/>
      <c r="D19" s="178"/>
      <c r="E19" s="178"/>
      <c r="F19" s="175"/>
      <c r="G19" s="188"/>
    </row>
    <row r="20" spans="1:7" s="187" customFormat="1" ht="15.95" customHeight="1" x14ac:dyDescent="0.25">
      <c r="B20" s="179" t="s">
        <v>405</v>
      </c>
      <c r="C20" s="180"/>
      <c r="D20" s="180"/>
      <c r="E20" s="180"/>
      <c r="F20" s="181"/>
      <c r="G20" s="188"/>
    </row>
    <row r="21" spans="1:7" s="187" customFormat="1" ht="15.95" customHeight="1" x14ac:dyDescent="0.2">
      <c r="B21" s="179" t="s">
        <v>406</v>
      </c>
      <c r="C21" s="182"/>
      <c r="D21" s="182"/>
      <c r="E21" s="182">
        <v>59309.8</v>
      </c>
      <c r="F21" s="183"/>
    </row>
    <row r="22" spans="1:7" s="187" customFormat="1" ht="15.95" customHeight="1" thickBot="1" x14ac:dyDescent="0.25">
      <c r="B22" s="184" t="s">
        <v>407</v>
      </c>
      <c r="C22" s="185">
        <v>18348.400000000001</v>
      </c>
      <c r="D22" s="185">
        <v>29643.3</v>
      </c>
      <c r="E22" s="185"/>
      <c r="F22" s="186"/>
    </row>
    <row r="25" spans="1:7" x14ac:dyDescent="0.2">
      <c r="B25" s="163" t="s">
        <v>408</v>
      </c>
    </row>
    <row r="26" spans="1:7" x14ac:dyDescent="0.2">
      <c r="B26" s="163" t="s">
        <v>409</v>
      </c>
      <c r="C26" s="163"/>
      <c r="D26" s="163"/>
      <c r="E26" s="163"/>
    </row>
    <row r="27" spans="1:7" ht="15" x14ac:dyDescent="0.2">
      <c r="B27" s="163"/>
      <c r="C27" s="164"/>
      <c r="D27" s="164"/>
      <c r="E27" s="164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2"/>
  <sheetViews>
    <sheetView zoomScale="98" zoomScaleNormal="98" workbookViewId="0">
      <pane xSplit="6" topLeftCell="G1" activePane="topRight" state="frozen"/>
      <selection pane="topRight" activeCell="H9" sqref="H9"/>
    </sheetView>
  </sheetViews>
  <sheetFormatPr defaultColWidth="9.140625" defaultRowHeight="15" x14ac:dyDescent="0.2"/>
  <cols>
    <col min="1" max="1" width="8.140625" style="67" customWidth="1"/>
    <col min="2" max="2" width="7.7109375" style="67" customWidth="1"/>
    <col min="3" max="3" width="7.28515625" style="67" customWidth="1"/>
    <col min="4" max="4" width="71" style="67" customWidth="1"/>
    <col min="5" max="5" width="14.28515625" style="200" customWidth="1"/>
    <col min="6" max="6" width="14" style="200" customWidth="1"/>
    <col min="7" max="7" width="14.7109375" style="218" customWidth="1"/>
    <col min="8" max="8" width="8.7109375" style="1" customWidth="1"/>
    <col min="9" max="16384" width="9.140625" style="1"/>
  </cols>
  <sheetData>
    <row r="1" spans="1:8" ht="21.75" customHeight="1" x14ac:dyDescent="0.25">
      <c r="A1" s="291" t="s">
        <v>94</v>
      </c>
      <c r="B1" s="292"/>
      <c r="C1" s="292"/>
      <c r="D1" s="53"/>
      <c r="E1" s="199"/>
      <c r="F1" s="199"/>
    </row>
    <row r="2" spans="1:8" ht="10.5" customHeight="1" x14ac:dyDescent="0.25">
      <c r="A2" s="52"/>
      <c r="B2" s="50"/>
      <c r="C2" s="52"/>
      <c r="D2" s="8"/>
    </row>
    <row r="3" spans="1:8" s="50" customFormat="1" ht="24" customHeight="1" x14ac:dyDescent="0.3">
      <c r="A3" s="296" t="s">
        <v>387</v>
      </c>
      <c r="B3" s="296"/>
      <c r="C3" s="296"/>
      <c r="D3" s="292"/>
      <c r="E3" s="201"/>
      <c r="F3" s="201"/>
      <c r="G3" s="219"/>
    </row>
    <row r="4" spans="1:8" s="50" customFormat="1" ht="26.25" customHeight="1" thickBot="1" x14ac:dyDescent="0.35">
      <c r="A4" s="51"/>
      <c r="B4" s="51"/>
      <c r="C4" s="51"/>
      <c r="D4" s="51"/>
      <c r="E4" s="202"/>
      <c r="F4" s="202"/>
      <c r="G4" s="219"/>
    </row>
    <row r="5" spans="1:8" s="50" customFormat="1" ht="15" customHeight="1" x14ac:dyDescent="0.25">
      <c r="A5" s="24" t="s">
        <v>14</v>
      </c>
      <c r="B5" s="24" t="s">
        <v>447</v>
      </c>
      <c r="C5" s="24" t="s">
        <v>448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384</v>
      </c>
    </row>
    <row r="6" spans="1:8" s="50" customFormat="1" ht="15" customHeight="1" thickBot="1" x14ac:dyDescent="0.3">
      <c r="A6" s="21"/>
      <c r="B6" s="21"/>
      <c r="C6" s="21"/>
      <c r="D6" s="20"/>
      <c r="E6" s="203" t="s">
        <v>10</v>
      </c>
      <c r="F6" s="203" t="s">
        <v>9</v>
      </c>
      <c r="G6" s="205" t="s">
        <v>386</v>
      </c>
      <c r="H6" s="123" t="s">
        <v>385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381</v>
      </c>
      <c r="E7" s="236"/>
      <c r="F7" s="191"/>
      <c r="G7" s="220"/>
      <c r="H7" s="124"/>
    </row>
    <row r="8" spans="1:8" s="50" customFormat="1" ht="14.25" customHeight="1" x14ac:dyDescent="0.3">
      <c r="A8" s="47"/>
      <c r="B8" s="125"/>
      <c r="C8" s="283"/>
      <c r="D8" s="283"/>
      <c r="E8" s="237"/>
      <c r="F8" s="204"/>
      <c r="G8" s="220"/>
      <c r="H8" s="124"/>
    </row>
    <row r="9" spans="1:8" s="50" customFormat="1" ht="15" customHeight="1" x14ac:dyDescent="0.2">
      <c r="A9" s="47">
        <v>221</v>
      </c>
      <c r="B9" s="43"/>
      <c r="C9" s="49">
        <v>4122</v>
      </c>
      <c r="D9" s="283" t="s">
        <v>449</v>
      </c>
      <c r="E9" s="58">
        <v>0</v>
      </c>
      <c r="F9" s="195">
        <v>70</v>
      </c>
      <c r="G9" s="120">
        <v>70</v>
      </c>
      <c r="H9" s="119">
        <f>(G9/F9)*100</f>
        <v>100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411</v>
      </c>
      <c r="E10" s="58">
        <v>0</v>
      </c>
      <c r="F10" s="195">
        <v>0</v>
      </c>
      <c r="G10" s="120">
        <v>124.6</v>
      </c>
      <c r="H10" s="119" t="e">
        <f t="shared" ref="H10:H13" si="0">(G10/F10)*100</f>
        <v>#DIV/0!</v>
      </c>
    </row>
    <row r="11" spans="1:8" s="50" customFormat="1" ht="15" customHeight="1" x14ac:dyDescent="0.2">
      <c r="A11" s="44"/>
      <c r="B11" s="43">
        <v>3631</v>
      </c>
      <c r="C11" s="13">
        <v>2324</v>
      </c>
      <c r="D11" s="13" t="s">
        <v>360</v>
      </c>
      <c r="E11" s="58">
        <v>0</v>
      </c>
      <c r="F11" s="195">
        <v>0</v>
      </c>
      <c r="G11" s="120">
        <v>396.8</v>
      </c>
      <c r="H11" s="119" t="e">
        <f t="shared" si="0"/>
        <v>#DIV/0!</v>
      </c>
    </row>
    <row r="12" spans="1:8" s="50" customFormat="1" ht="15" customHeight="1" x14ac:dyDescent="0.2">
      <c r="A12" s="44"/>
      <c r="B12" s="43">
        <v>3639</v>
      </c>
      <c r="C12" s="13">
        <v>2111</v>
      </c>
      <c r="D12" s="13" t="s">
        <v>455</v>
      </c>
      <c r="E12" s="58">
        <v>0</v>
      </c>
      <c r="F12" s="195">
        <v>0</v>
      </c>
      <c r="G12" s="120">
        <v>398.6</v>
      </c>
      <c r="H12" s="119" t="e">
        <f t="shared" si="0"/>
        <v>#DIV/0!</v>
      </c>
    </row>
    <row r="13" spans="1:8" s="50" customFormat="1" ht="15" customHeight="1" thickBot="1" x14ac:dyDescent="0.25">
      <c r="A13" s="44"/>
      <c r="B13" s="43">
        <v>3725</v>
      </c>
      <c r="C13" s="13">
        <v>2324</v>
      </c>
      <c r="D13" s="13" t="s">
        <v>358</v>
      </c>
      <c r="E13" s="58">
        <v>3000</v>
      </c>
      <c r="F13" s="195">
        <v>3030</v>
      </c>
      <c r="G13" s="120">
        <v>2606.1999999999998</v>
      </c>
      <c r="H13" s="119">
        <f t="shared" si="0"/>
        <v>86.013201320131998</v>
      </c>
    </row>
    <row r="14" spans="1:8" s="50" customFormat="1" ht="18" hidden="1" customHeight="1" thickBot="1" x14ac:dyDescent="0.25">
      <c r="A14" s="44"/>
      <c r="B14" s="43">
        <v>3745</v>
      </c>
      <c r="C14" s="13">
        <v>2324</v>
      </c>
      <c r="D14" s="13" t="s">
        <v>359</v>
      </c>
      <c r="E14" s="58">
        <v>0</v>
      </c>
      <c r="F14" s="195">
        <v>0</v>
      </c>
      <c r="G14" s="128"/>
      <c r="H14" s="129" t="e">
        <f>(#REF!/F14)*100</f>
        <v>#REF!</v>
      </c>
    </row>
    <row r="15" spans="1:8" s="219" customFormat="1" ht="24.75" customHeight="1" thickTop="1" thickBot="1" x14ac:dyDescent="0.3">
      <c r="A15" s="233"/>
      <c r="B15" s="234"/>
      <c r="C15" s="234"/>
      <c r="D15" s="235" t="s">
        <v>379</v>
      </c>
      <c r="E15" s="95">
        <f t="shared" ref="E15:G15" si="1">SUM(E9:E14)</f>
        <v>3000</v>
      </c>
      <c r="F15" s="198">
        <f t="shared" si="1"/>
        <v>3100</v>
      </c>
      <c r="G15" s="223">
        <f t="shared" si="1"/>
        <v>3596.2</v>
      </c>
      <c r="H15" s="127">
        <f>(G15/F15)*100</f>
        <v>116.00645161290322</v>
      </c>
    </row>
    <row r="16" spans="1:8" s="50" customFormat="1" ht="23.25" customHeight="1" x14ac:dyDescent="0.3">
      <c r="A16" s="51"/>
      <c r="B16" s="51"/>
      <c r="C16" s="51"/>
      <c r="D16" s="51"/>
      <c r="E16" s="202"/>
      <c r="F16" s="202"/>
      <c r="G16" s="219"/>
    </row>
    <row r="17" spans="1:8" ht="27.75" customHeight="1" thickBot="1" x14ac:dyDescent="0.3">
      <c r="A17" s="7"/>
      <c r="B17" s="7"/>
      <c r="C17" s="7"/>
      <c r="D17" s="8"/>
      <c r="E17" s="103"/>
      <c r="F17" s="103"/>
    </row>
    <row r="18" spans="1:8" ht="15.75" x14ac:dyDescent="0.25">
      <c r="A18" s="24" t="s">
        <v>14</v>
      </c>
      <c r="B18" s="24" t="s">
        <v>447</v>
      </c>
      <c r="C18" s="24" t="s">
        <v>448</v>
      </c>
      <c r="D18" s="23" t="s">
        <v>12</v>
      </c>
      <c r="E18" s="22" t="s">
        <v>11</v>
      </c>
      <c r="F18" s="22" t="s">
        <v>11</v>
      </c>
      <c r="G18" s="22" t="s">
        <v>0</v>
      </c>
      <c r="H18" s="121" t="s">
        <v>384</v>
      </c>
    </row>
    <row r="19" spans="1:8" ht="15.75" customHeight="1" thickBot="1" x14ac:dyDescent="0.3">
      <c r="A19" s="21"/>
      <c r="B19" s="21"/>
      <c r="C19" s="21"/>
      <c r="D19" s="20"/>
      <c r="E19" s="203" t="s">
        <v>10</v>
      </c>
      <c r="F19" s="205" t="s">
        <v>9</v>
      </c>
      <c r="G19" s="205" t="s">
        <v>386</v>
      </c>
      <c r="H19" s="123" t="s">
        <v>385</v>
      </c>
    </row>
    <row r="20" spans="1:8" ht="16.5" customHeight="1" thickTop="1" x14ac:dyDescent="0.25">
      <c r="A20" s="39">
        <v>30</v>
      </c>
      <c r="B20" s="30"/>
      <c r="C20" s="30"/>
      <c r="D20" s="29" t="s">
        <v>91</v>
      </c>
      <c r="E20" s="91"/>
      <c r="F20" s="195"/>
      <c r="G20" s="220"/>
      <c r="H20" s="124"/>
    </row>
    <row r="21" spans="1:8" ht="16.5" customHeight="1" x14ac:dyDescent="0.25">
      <c r="A21" s="39"/>
      <c r="B21" s="30"/>
      <c r="C21" s="30"/>
      <c r="D21" s="29"/>
      <c r="E21" s="57"/>
      <c r="F21" s="195"/>
      <c r="G21" s="220"/>
      <c r="H21" s="124"/>
    </row>
    <row r="22" spans="1:8" ht="15" hidden="1" customHeight="1" x14ac:dyDescent="0.25">
      <c r="A22" s="47"/>
      <c r="B22" s="30"/>
      <c r="C22" s="49">
        <v>4113</v>
      </c>
      <c r="D22" s="35" t="s">
        <v>371</v>
      </c>
      <c r="E22" s="58">
        <v>0</v>
      </c>
      <c r="F22" s="195">
        <v>0</v>
      </c>
      <c r="G22" s="120">
        <v>0</v>
      </c>
      <c r="H22" s="119" t="e">
        <f>(#REF!/F22)*100</f>
        <v>#REF!</v>
      </c>
    </row>
    <row r="23" spans="1:8" ht="15" customHeight="1" x14ac:dyDescent="0.2">
      <c r="A23" s="12"/>
      <c r="B23" s="13"/>
      <c r="C23" s="13">
        <v>1361</v>
      </c>
      <c r="D23" s="13" t="s">
        <v>29</v>
      </c>
      <c r="E23" s="58">
        <v>0</v>
      </c>
      <c r="F23" s="195">
        <v>0</v>
      </c>
      <c r="G23" s="120">
        <v>0.5</v>
      </c>
      <c r="H23" s="119" t="e">
        <f t="shared" ref="H23:H63" si="2">(G23/F23)*100</f>
        <v>#DIV/0!</v>
      </c>
    </row>
    <row r="24" spans="1:8" ht="15" customHeight="1" x14ac:dyDescent="0.2">
      <c r="A24" s="12"/>
      <c r="B24" s="13"/>
      <c r="C24" s="13">
        <v>2460</v>
      </c>
      <c r="D24" s="13" t="s">
        <v>90</v>
      </c>
      <c r="E24" s="58">
        <v>0</v>
      </c>
      <c r="F24" s="195">
        <v>0</v>
      </c>
      <c r="G24" s="120">
        <v>6.5</v>
      </c>
      <c r="H24" s="119" t="e">
        <f t="shared" si="2"/>
        <v>#DIV/0!</v>
      </c>
    </row>
    <row r="25" spans="1:8" ht="15" hidden="1" customHeight="1" x14ac:dyDescent="0.2">
      <c r="A25" s="12">
        <v>98008</v>
      </c>
      <c r="B25" s="13"/>
      <c r="C25" s="13">
        <v>4111</v>
      </c>
      <c r="D25" s="13" t="s">
        <v>89</v>
      </c>
      <c r="E25" s="58">
        <v>0</v>
      </c>
      <c r="F25" s="195">
        <v>0</v>
      </c>
      <c r="G25" s="120">
        <v>0</v>
      </c>
      <c r="H25" s="119" t="e">
        <f t="shared" si="2"/>
        <v>#DIV/0!</v>
      </c>
    </row>
    <row r="26" spans="1:8" ht="15" hidden="1" customHeight="1" x14ac:dyDescent="0.2">
      <c r="A26" s="12">
        <v>98071</v>
      </c>
      <c r="B26" s="13"/>
      <c r="C26" s="13">
        <v>4111</v>
      </c>
      <c r="D26" s="13" t="s">
        <v>88</v>
      </c>
      <c r="E26" s="58">
        <v>0</v>
      </c>
      <c r="F26" s="195">
        <v>0</v>
      </c>
      <c r="G26" s="120">
        <v>0</v>
      </c>
      <c r="H26" s="119" t="e">
        <f t="shared" si="2"/>
        <v>#DIV/0!</v>
      </c>
    </row>
    <row r="27" spans="1:8" ht="15" hidden="1" customHeight="1" x14ac:dyDescent="0.2">
      <c r="A27" s="12">
        <v>98187</v>
      </c>
      <c r="B27" s="13"/>
      <c r="C27" s="13">
        <v>4111</v>
      </c>
      <c r="D27" s="13" t="s">
        <v>87</v>
      </c>
      <c r="E27" s="58">
        <v>0</v>
      </c>
      <c r="F27" s="195">
        <v>0</v>
      </c>
      <c r="G27" s="120">
        <v>0</v>
      </c>
      <c r="H27" s="119" t="e">
        <f t="shared" si="2"/>
        <v>#DIV/0!</v>
      </c>
    </row>
    <row r="28" spans="1:8" ht="15" customHeight="1" x14ac:dyDescent="0.2">
      <c r="A28" s="12">
        <v>98348</v>
      </c>
      <c r="B28" s="13"/>
      <c r="C28" s="13">
        <v>4111</v>
      </c>
      <c r="D28" s="13" t="s">
        <v>86</v>
      </c>
      <c r="E28" s="58">
        <v>0</v>
      </c>
      <c r="F28" s="195">
        <v>653</v>
      </c>
      <c r="G28" s="120">
        <v>653</v>
      </c>
      <c r="H28" s="119">
        <f t="shared" si="2"/>
        <v>100</v>
      </c>
    </row>
    <row r="29" spans="1:8" hidden="1" x14ac:dyDescent="0.2">
      <c r="A29" s="12"/>
      <c r="B29" s="13"/>
      <c r="C29" s="13">
        <v>2460</v>
      </c>
      <c r="D29" s="13" t="s">
        <v>311</v>
      </c>
      <c r="E29" s="58">
        <v>0</v>
      </c>
      <c r="F29" s="195">
        <v>0</v>
      </c>
      <c r="G29" s="120">
        <v>0</v>
      </c>
      <c r="H29" s="119" t="e">
        <f t="shared" si="2"/>
        <v>#DIV/0!</v>
      </c>
    </row>
    <row r="30" spans="1:8" hidden="1" x14ac:dyDescent="0.2">
      <c r="A30" s="12">
        <v>98008</v>
      </c>
      <c r="B30" s="13"/>
      <c r="C30" s="13">
        <v>4111</v>
      </c>
      <c r="D30" s="13" t="s">
        <v>312</v>
      </c>
      <c r="E30" s="58">
        <v>0</v>
      </c>
      <c r="F30" s="195">
        <v>0</v>
      </c>
      <c r="G30" s="120">
        <v>0</v>
      </c>
      <c r="H30" s="119" t="e">
        <f t="shared" si="2"/>
        <v>#DIV/0!</v>
      </c>
    </row>
    <row r="31" spans="1:8" ht="15" hidden="1" customHeight="1" x14ac:dyDescent="0.2">
      <c r="A31" s="12">
        <v>98071</v>
      </c>
      <c r="B31" s="13"/>
      <c r="C31" s="13">
        <v>4111</v>
      </c>
      <c r="D31" s="13" t="s">
        <v>315</v>
      </c>
      <c r="E31" s="58"/>
      <c r="F31" s="195"/>
      <c r="G31" s="120">
        <v>0</v>
      </c>
      <c r="H31" s="119" t="e">
        <f t="shared" si="2"/>
        <v>#DIV/0!</v>
      </c>
    </row>
    <row r="32" spans="1:8" ht="15" hidden="1" customHeight="1" x14ac:dyDescent="0.2">
      <c r="A32" s="13">
        <v>13011</v>
      </c>
      <c r="B32" s="13"/>
      <c r="C32" s="13">
        <v>4116</v>
      </c>
      <c r="D32" s="13" t="s">
        <v>85</v>
      </c>
      <c r="E32" s="58"/>
      <c r="F32" s="195"/>
      <c r="G32" s="120">
        <v>0</v>
      </c>
      <c r="H32" s="119" t="e">
        <f t="shared" si="2"/>
        <v>#DIV/0!</v>
      </c>
    </row>
    <row r="33" spans="1:8" ht="15" hidden="1" customHeight="1" x14ac:dyDescent="0.2">
      <c r="A33" s="12">
        <v>13015</v>
      </c>
      <c r="B33" s="13"/>
      <c r="C33" s="13">
        <v>4116</v>
      </c>
      <c r="D33" s="13" t="s">
        <v>84</v>
      </c>
      <c r="E33" s="58"/>
      <c r="F33" s="195"/>
      <c r="G33" s="120">
        <v>0</v>
      </c>
      <c r="H33" s="119" t="e">
        <f t="shared" si="2"/>
        <v>#DIV/0!</v>
      </c>
    </row>
    <row r="34" spans="1:8" ht="15" hidden="1" customHeight="1" x14ac:dyDescent="0.2">
      <c r="A34" s="12">
        <v>13015</v>
      </c>
      <c r="B34" s="13"/>
      <c r="C34" s="13">
        <v>4116</v>
      </c>
      <c r="D34" s="13" t="s">
        <v>84</v>
      </c>
      <c r="E34" s="58"/>
      <c r="F34" s="195"/>
      <c r="G34" s="120">
        <v>0</v>
      </c>
      <c r="H34" s="119" t="e">
        <f t="shared" si="2"/>
        <v>#DIV/0!</v>
      </c>
    </row>
    <row r="35" spans="1:8" ht="15" hidden="1" customHeight="1" x14ac:dyDescent="0.2">
      <c r="A35" s="12">
        <v>13101</v>
      </c>
      <c r="B35" s="13"/>
      <c r="C35" s="13">
        <v>4116</v>
      </c>
      <c r="D35" s="13" t="s">
        <v>83</v>
      </c>
      <c r="E35" s="58"/>
      <c r="F35" s="195"/>
      <c r="G35" s="120">
        <v>0</v>
      </c>
      <c r="H35" s="119" t="e">
        <f t="shared" si="2"/>
        <v>#DIV/0!</v>
      </c>
    </row>
    <row r="36" spans="1:8" x14ac:dyDescent="0.2">
      <c r="A36" s="12">
        <v>13101</v>
      </c>
      <c r="B36" s="13"/>
      <c r="C36" s="13">
        <v>4116</v>
      </c>
      <c r="D36" s="13" t="s">
        <v>450</v>
      </c>
      <c r="E36" s="58">
        <v>0</v>
      </c>
      <c r="F36" s="195">
        <v>1140.7</v>
      </c>
      <c r="G36" s="120">
        <v>404.3</v>
      </c>
      <c r="H36" s="119">
        <f t="shared" si="2"/>
        <v>35.443148943631101</v>
      </c>
    </row>
    <row r="37" spans="1:8" x14ac:dyDescent="0.2">
      <c r="A37" s="12">
        <v>13013</v>
      </c>
      <c r="B37" s="13"/>
      <c r="C37" s="13">
        <v>4116</v>
      </c>
      <c r="D37" s="13" t="s">
        <v>412</v>
      </c>
      <c r="E37" s="58">
        <v>0</v>
      </c>
      <c r="F37" s="195">
        <v>2304.4</v>
      </c>
      <c r="G37" s="120">
        <v>2304.4</v>
      </c>
      <c r="H37" s="119">
        <f t="shared" si="2"/>
        <v>100</v>
      </c>
    </row>
    <row r="38" spans="1:8" x14ac:dyDescent="0.2">
      <c r="A38" s="12">
        <v>13013</v>
      </c>
      <c r="B38" s="13"/>
      <c r="C38" s="13">
        <v>4116</v>
      </c>
      <c r="D38" s="13" t="s">
        <v>413</v>
      </c>
      <c r="E38" s="58">
        <v>1729</v>
      </c>
      <c r="F38" s="195">
        <v>1729</v>
      </c>
      <c r="G38" s="120">
        <v>1729.4</v>
      </c>
      <c r="H38" s="119">
        <f t="shared" si="2"/>
        <v>100.02313475997686</v>
      </c>
    </row>
    <row r="39" spans="1:8" ht="15" hidden="1" customHeight="1" x14ac:dyDescent="0.2">
      <c r="A39" s="13"/>
      <c r="B39" s="13"/>
      <c r="C39" s="13">
        <v>4116</v>
      </c>
      <c r="D39" s="13" t="s">
        <v>205</v>
      </c>
      <c r="E39" s="58"/>
      <c r="F39" s="195"/>
      <c r="G39" s="120">
        <v>0</v>
      </c>
      <c r="H39" s="119" t="e">
        <f t="shared" si="2"/>
        <v>#DIV/0!</v>
      </c>
    </row>
    <row r="40" spans="1:8" ht="15" hidden="1" customHeight="1" x14ac:dyDescent="0.2">
      <c r="A40" s="13"/>
      <c r="B40" s="13"/>
      <c r="C40" s="13">
        <v>4116</v>
      </c>
      <c r="D40" s="13" t="s">
        <v>205</v>
      </c>
      <c r="E40" s="58"/>
      <c r="F40" s="195"/>
      <c r="G40" s="120">
        <v>0</v>
      </c>
      <c r="H40" s="119" t="e">
        <f t="shared" si="2"/>
        <v>#DIV/0!</v>
      </c>
    </row>
    <row r="41" spans="1:8" ht="15" hidden="1" customHeight="1" x14ac:dyDescent="0.2">
      <c r="A41" s="13"/>
      <c r="B41" s="13"/>
      <c r="C41" s="13">
        <v>4116</v>
      </c>
      <c r="D41" s="13" t="s">
        <v>206</v>
      </c>
      <c r="E41" s="58"/>
      <c r="F41" s="195"/>
      <c r="G41" s="120">
        <v>0</v>
      </c>
      <c r="H41" s="119" t="e">
        <f t="shared" si="2"/>
        <v>#DIV/0!</v>
      </c>
    </row>
    <row r="42" spans="1:8" ht="15" hidden="1" customHeight="1" x14ac:dyDescent="0.2">
      <c r="A42" s="12"/>
      <c r="B42" s="13"/>
      <c r="C42" s="13">
        <v>4132</v>
      </c>
      <c r="D42" s="13" t="s">
        <v>82</v>
      </c>
      <c r="E42" s="58"/>
      <c r="F42" s="195"/>
      <c r="G42" s="120">
        <v>0</v>
      </c>
      <c r="H42" s="119" t="e">
        <f t="shared" si="2"/>
        <v>#DIV/0!</v>
      </c>
    </row>
    <row r="43" spans="1:8" ht="15" hidden="1" customHeight="1" x14ac:dyDescent="0.2">
      <c r="A43" s="12">
        <v>14004</v>
      </c>
      <c r="B43" s="13"/>
      <c r="C43" s="13">
        <v>4122</v>
      </c>
      <c r="D43" s="13" t="s">
        <v>81</v>
      </c>
      <c r="E43" s="58"/>
      <c r="F43" s="195"/>
      <c r="G43" s="120">
        <v>0</v>
      </c>
      <c r="H43" s="119" t="e">
        <f t="shared" si="2"/>
        <v>#DIV/0!</v>
      </c>
    </row>
    <row r="44" spans="1:8" ht="15" hidden="1" customHeight="1" x14ac:dyDescent="0.2">
      <c r="A44" s="38"/>
      <c r="B44" s="32"/>
      <c r="C44" s="32">
        <v>4216</v>
      </c>
      <c r="D44" s="32" t="s">
        <v>80</v>
      </c>
      <c r="E44" s="58"/>
      <c r="F44" s="195"/>
      <c r="G44" s="120">
        <v>0</v>
      </c>
      <c r="H44" s="119" t="e">
        <f t="shared" si="2"/>
        <v>#DIV/0!</v>
      </c>
    </row>
    <row r="45" spans="1:8" ht="15" hidden="1" customHeight="1" x14ac:dyDescent="0.2">
      <c r="A45" s="13"/>
      <c r="B45" s="13"/>
      <c r="C45" s="13">
        <v>4216</v>
      </c>
      <c r="D45" s="13" t="s">
        <v>79</v>
      </c>
      <c r="E45" s="58"/>
      <c r="F45" s="195"/>
      <c r="G45" s="120">
        <v>0</v>
      </c>
      <c r="H45" s="119" t="e">
        <f t="shared" si="2"/>
        <v>#DIV/0!</v>
      </c>
    </row>
    <row r="46" spans="1:8" ht="15" hidden="1" customHeight="1" x14ac:dyDescent="0.2">
      <c r="A46" s="13"/>
      <c r="B46" s="13"/>
      <c r="C46" s="13">
        <v>4152</v>
      </c>
      <c r="D46" s="32" t="s">
        <v>93</v>
      </c>
      <c r="E46" s="58"/>
      <c r="F46" s="195"/>
      <c r="G46" s="120">
        <v>0</v>
      </c>
      <c r="H46" s="119" t="e">
        <f t="shared" si="2"/>
        <v>#DIV/0!</v>
      </c>
    </row>
    <row r="47" spans="1:8" ht="15" hidden="1" customHeight="1" x14ac:dyDescent="0.2">
      <c r="A47" s="12">
        <v>617</v>
      </c>
      <c r="B47" s="13"/>
      <c r="C47" s="13">
        <v>4222</v>
      </c>
      <c r="D47" s="13" t="s">
        <v>78</v>
      </c>
      <c r="E47" s="58"/>
      <c r="F47" s="195"/>
      <c r="G47" s="120">
        <v>0</v>
      </c>
      <c r="H47" s="119" t="e">
        <f t="shared" si="2"/>
        <v>#DIV/0!</v>
      </c>
    </row>
    <row r="48" spans="1:8" ht="15" hidden="1" customHeight="1" x14ac:dyDescent="0.2">
      <c r="A48" s="12"/>
      <c r="B48" s="13">
        <v>3341</v>
      </c>
      <c r="C48" s="13">
        <v>2111</v>
      </c>
      <c r="D48" s="13" t="s">
        <v>77</v>
      </c>
      <c r="E48" s="58"/>
      <c r="F48" s="195"/>
      <c r="G48" s="120">
        <v>0</v>
      </c>
      <c r="H48" s="119" t="e">
        <f t="shared" si="2"/>
        <v>#DIV/0!</v>
      </c>
    </row>
    <row r="49" spans="1:8" ht="15.75" x14ac:dyDescent="0.25">
      <c r="A49" s="47">
        <v>359</v>
      </c>
      <c r="B49" s="30"/>
      <c r="C49" s="49">
        <v>4122</v>
      </c>
      <c r="D49" s="35" t="s">
        <v>353</v>
      </c>
      <c r="E49" s="58">
        <v>0</v>
      </c>
      <c r="F49" s="195">
        <v>20</v>
      </c>
      <c r="G49" s="120">
        <v>20</v>
      </c>
      <c r="H49" s="119">
        <f t="shared" si="2"/>
        <v>100</v>
      </c>
    </row>
    <row r="50" spans="1:8" ht="15.75" hidden="1" x14ac:dyDescent="0.25">
      <c r="A50" s="47"/>
      <c r="B50" s="30"/>
      <c r="C50" s="49">
        <v>4122</v>
      </c>
      <c r="D50" s="35" t="s">
        <v>352</v>
      </c>
      <c r="E50" s="58">
        <v>0</v>
      </c>
      <c r="F50" s="195">
        <v>0</v>
      </c>
      <c r="G50" s="120">
        <v>0</v>
      </c>
      <c r="H50" s="119" t="e">
        <f t="shared" si="2"/>
        <v>#DIV/0!</v>
      </c>
    </row>
    <row r="51" spans="1:8" ht="15.75" x14ac:dyDescent="0.25">
      <c r="A51" s="47">
        <v>379</v>
      </c>
      <c r="B51" s="30"/>
      <c r="C51" s="49">
        <v>4122</v>
      </c>
      <c r="D51" s="35" t="s">
        <v>354</v>
      </c>
      <c r="E51" s="58">
        <v>0</v>
      </c>
      <c r="F51" s="195">
        <v>60</v>
      </c>
      <c r="G51" s="120">
        <v>60</v>
      </c>
      <c r="H51" s="119">
        <f t="shared" si="2"/>
        <v>100</v>
      </c>
    </row>
    <row r="52" spans="1:8" ht="15.75" hidden="1" x14ac:dyDescent="0.25">
      <c r="A52" s="284"/>
      <c r="B52" s="17"/>
      <c r="C52" s="49"/>
      <c r="D52" s="35"/>
      <c r="E52" s="58"/>
      <c r="F52" s="195"/>
      <c r="G52" s="120"/>
      <c r="H52" s="119" t="e">
        <f t="shared" si="2"/>
        <v>#DIV/0!</v>
      </c>
    </row>
    <row r="53" spans="1:8" hidden="1" x14ac:dyDescent="0.2">
      <c r="A53" s="46"/>
      <c r="B53" s="45">
        <v>3699</v>
      </c>
      <c r="C53" s="43">
        <v>2111</v>
      </c>
      <c r="D53" s="42" t="s">
        <v>357</v>
      </c>
      <c r="E53" s="58">
        <v>0</v>
      </c>
      <c r="F53" s="195">
        <v>0</v>
      </c>
      <c r="G53" s="120">
        <v>0</v>
      </c>
      <c r="H53" s="119" t="e">
        <f t="shared" si="2"/>
        <v>#DIV/0!</v>
      </c>
    </row>
    <row r="54" spans="1:8" x14ac:dyDescent="0.2">
      <c r="A54" s="12"/>
      <c r="B54" s="13">
        <v>3349</v>
      </c>
      <c r="C54" s="13">
        <v>2111</v>
      </c>
      <c r="D54" s="13" t="s">
        <v>207</v>
      </c>
      <c r="E54" s="58">
        <v>1000</v>
      </c>
      <c r="F54" s="195">
        <v>1000</v>
      </c>
      <c r="G54" s="120">
        <v>645.29999999999995</v>
      </c>
      <c r="H54" s="119">
        <f t="shared" si="2"/>
        <v>64.53</v>
      </c>
    </row>
    <row r="55" spans="1:8" ht="15" customHeight="1" x14ac:dyDescent="0.2">
      <c r="A55" s="12"/>
      <c r="B55" s="13">
        <v>3699</v>
      </c>
      <c r="C55" s="13">
        <v>2111</v>
      </c>
      <c r="D55" s="13" t="s">
        <v>451</v>
      </c>
      <c r="E55" s="58">
        <v>0</v>
      </c>
      <c r="F55" s="195">
        <v>0</v>
      </c>
      <c r="G55" s="120">
        <v>18.2</v>
      </c>
      <c r="H55" s="119" t="e">
        <f t="shared" si="2"/>
        <v>#DIV/0!</v>
      </c>
    </row>
    <row r="56" spans="1:8" ht="15" customHeight="1" x14ac:dyDescent="0.2">
      <c r="A56" s="12"/>
      <c r="B56" s="13">
        <v>5512</v>
      </c>
      <c r="C56" s="13">
        <v>2111</v>
      </c>
      <c r="D56" s="13" t="s">
        <v>76</v>
      </c>
      <c r="E56" s="58">
        <v>0</v>
      </c>
      <c r="F56" s="195">
        <v>0</v>
      </c>
      <c r="G56" s="120">
        <v>5</v>
      </c>
      <c r="H56" s="119" t="e">
        <f t="shared" si="2"/>
        <v>#DIV/0!</v>
      </c>
    </row>
    <row r="57" spans="1:8" ht="15" customHeight="1" x14ac:dyDescent="0.2">
      <c r="A57" s="12"/>
      <c r="B57" s="13">
        <v>5512</v>
      </c>
      <c r="C57" s="13">
        <v>2322</v>
      </c>
      <c r="D57" s="13" t="s">
        <v>75</v>
      </c>
      <c r="E57" s="58">
        <v>0</v>
      </c>
      <c r="F57" s="195">
        <v>0</v>
      </c>
      <c r="G57" s="120">
        <v>11.2</v>
      </c>
      <c r="H57" s="119" t="e">
        <f t="shared" si="2"/>
        <v>#DIV/0!</v>
      </c>
    </row>
    <row r="58" spans="1:8" ht="15" hidden="1" customHeight="1" x14ac:dyDescent="0.2">
      <c r="A58" s="12"/>
      <c r="B58" s="13">
        <v>5512</v>
      </c>
      <c r="C58" s="13">
        <v>2324</v>
      </c>
      <c r="D58" s="13" t="s">
        <v>208</v>
      </c>
      <c r="E58" s="58"/>
      <c r="F58" s="195"/>
      <c r="G58" s="120">
        <v>0</v>
      </c>
      <c r="H58" s="119" t="e">
        <f t="shared" si="2"/>
        <v>#DIV/0!</v>
      </c>
    </row>
    <row r="59" spans="1:8" ht="15" hidden="1" customHeight="1" x14ac:dyDescent="0.2">
      <c r="A59" s="12"/>
      <c r="B59" s="13">
        <v>5512</v>
      </c>
      <c r="C59" s="13">
        <v>3113</v>
      </c>
      <c r="D59" s="13" t="s">
        <v>209</v>
      </c>
      <c r="E59" s="58"/>
      <c r="F59" s="195"/>
      <c r="G59" s="120">
        <v>0</v>
      </c>
      <c r="H59" s="119" t="e">
        <f t="shared" si="2"/>
        <v>#DIV/0!</v>
      </c>
    </row>
    <row r="60" spans="1:8" ht="15" hidden="1" customHeight="1" x14ac:dyDescent="0.2">
      <c r="A60" s="12"/>
      <c r="B60" s="13">
        <v>5512</v>
      </c>
      <c r="C60" s="13">
        <v>3122</v>
      </c>
      <c r="D60" s="13" t="s">
        <v>74</v>
      </c>
      <c r="E60" s="58"/>
      <c r="F60" s="195"/>
      <c r="G60" s="120">
        <v>0</v>
      </c>
      <c r="H60" s="119" t="e">
        <f t="shared" si="2"/>
        <v>#DIV/0!</v>
      </c>
    </row>
    <row r="61" spans="1:8" hidden="1" x14ac:dyDescent="0.2">
      <c r="A61" s="44"/>
      <c r="B61" s="43">
        <v>3599</v>
      </c>
      <c r="C61" s="13">
        <v>2321</v>
      </c>
      <c r="D61" s="13" t="s">
        <v>361</v>
      </c>
      <c r="E61" s="58">
        <v>0</v>
      </c>
      <c r="F61" s="195">
        <v>0</v>
      </c>
      <c r="G61" s="120">
        <v>0</v>
      </c>
      <c r="H61" s="119" t="e">
        <f t="shared" si="2"/>
        <v>#DIV/0!</v>
      </c>
    </row>
    <row r="62" spans="1:8" x14ac:dyDescent="0.2">
      <c r="A62" s="12"/>
      <c r="B62" s="13">
        <v>6171</v>
      </c>
      <c r="C62" s="13">
        <v>2111</v>
      </c>
      <c r="D62" s="13" t="s">
        <v>226</v>
      </c>
      <c r="E62" s="58">
        <v>152</v>
      </c>
      <c r="F62" s="195">
        <v>152</v>
      </c>
      <c r="G62" s="120">
        <v>130</v>
      </c>
      <c r="H62" s="119">
        <f t="shared" si="2"/>
        <v>85.526315789473685</v>
      </c>
    </row>
    <row r="63" spans="1:8" x14ac:dyDescent="0.2">
      <c r="A63" s="12"/>
      <c r="B63" s="13">
        <v>6171</v>
      </c>
      <c r="C63" s="13">
        <v>2132</v>
      </c>
      <c r="D63" s="13" t="s">
        <v>224</v>
      </c>
      <c r="E63" s="58">
        <v>87</v>
      </c>
      <c r="F63" s="195">
        <v>87</v>
      </c>
      <c r="G63" s="120">
        <v>87.1</v>
      </c>
      <c r="H63" s="119">
        <f t="shared" si="2"/>
        <v>100.11494252873563</v>
      </c>
    </row>
    <row r="64" spans="1:8" ht="15" hidden="1" customHeight="1" x14ac:dyDescent="0.2">
      <c r="A64" s="12"/>
      <c r="B64" s="13">
        <v>6171</v>
      </c>
      <c r="C64" s="13">
        <v>2212</v>
      </c>
      <c r="D64" s="13" t="s">
        <v>210</v>
      </c>
      <c r="E64" s="58"/>
      <c r="F64" s="195"/>
      <c r="G64" s="120">
        <v>0</v>
      </c>
      <c r="H64" s="119" t="e">
        <f>(#REF!/F64)*100</f>
        <v>#REF!</v>
      </c>
    </row>
    <row r="65" spans="1:8" ht="15" hidden="1" customHeight="1" x14ac:dyDescent="0.2">
      <c r="A65" s="12"/>
      <c r="B65" s="13">
        <v>6171</v>
      </c>
      <c r="C65" s="13">
        <v>2133</v>
      </c>
      <c r="D65" s="13" t="s">
        <v>73</v>
      </c>
      <c r="E65" s="58"/>
      <c r="F65" s="195"/>
      <c r="G65" s="120">
        <v>0</v>
      </c>
      <c r="H65" s="119" t="e">
        <f>(#REF!/F65)*100</f>
        <v>#REF!</v>
      </c>
    </row>
    <row r="66" spans="1:8" ht="15" hidden="1" customHeight="1" x14ac:dyDescent="0.2">
      <c r="A66" s="12"/>
      <c r="B66" s="13">
        <v>6171</v>
      </c>
      <c r="C66" s="13">
        <v>2310</v>
      </c>
      <c r="D66" s="13" t="s">
        <v>72</v>
      </c>
      <c r="E66" s="58"/>
      <c r="F66" s="195"/>
      <c r="G66" s="120">
        <v>0</v>
      </c>
      <c r="H66" s="119" t="e">
        <f>(#REF!/F66)*100</f>
        <v>#REF!</v>
      </c>
    </row>
    <row r="67" spans="1:8" ht="15" hidden="1" customHeight="1" x14ac:dyDescent="0.2">
      <c r="A67" s="12"/>
      <c r="B67" s="13">
        <v>6171</v>
      </c>
      <c r="C67" s="13">
        <v>2322</v>
      </c>
      <c r="D67" s="13" t="s">
        <v>211</v>
      </c>
      <c r="E67" s="58"/>
      <c r="F67" s="195"/>
      <c r="G67" s="120">
        <v>0</v>
      </c>
      <c r="H67" s="119" t="e">
        <f>(#REF!/F67)*100</f>
        <v>#REF!</v>
      </c>
    </row>
    <row r="68" spans="1:8" x14ac:dyDescent="0.2">
      <c r="A68" s="12"/>
      <c r="B68" s="13">
        <v>6171</v>
      </c>
      <c r="C68" s="13">
        <v>2324</v>
      </c>
      <c r="D68" s="13" t="s">
        <v>225</v>
      </c>
      <c r="E68" s="58">
        <v>0</v>
      </c>
      <c r="F68" s="195">
        <v>0</v>
      </c>
      <c r="G68" s="120">
        <v>135.5</v>
      </c>
      <c r="H68" s="119" t="e">
        <f t="shared" ref="H68:H75" si="3">(G68/F68)*100</f>
        <v>#DIV/0!</v>
      </c>
    </row>
    <row r="69" spans="1:8" ht="15" customHeight="1" x14ac:dyDescent="0.2">
      <c r="A69" s="12"/>
      <c r="B69" s="13">
        <v>6171</v>
      </c>
      <c r="C69" s="13">
        <v>2329</v>
      </c>
      <c r="D69" s="13" t="s">
        <v>71</v>
      </c>
      <c r="E69" s="58">
        <v>0</v>
      </c>
      <c r="F69" s="195">
        <v>0</v>
      </c>
      <c r="G69" s="120">
        <v>1000</v>
      </c>
      <c r="H69" s="119" t="e">
        <f t="shared" si="3"/>
        <v>#DIV/0!</v>
      </c>
    </row>
    <row r="70" spans="1:8" ht="15" hidden="1" customHeight="1" x14ac:dyDescent="0.2">
      <c r="A70" s="12"/>
      <c r="B70" s="13">
        <v>6409</v>
      </c>
      <c r="C70" s="13">
        <v>2328</v>
      </c>
      <c r="D70" s="13" t="s">
        <v>70</v>
      </c>
      <c r="E70" s="58"/>
      <c r="F70" s="195"/>
      <c r="G70" s="120">
        <v>0</v>
      </c>
      <c r="H70" s="119" t="e">
        <f t="shared" si="3"/>
        <v>#DIV/0!</v>
      </c>
    </row>
    <row r="71" spans="1:8" hidden="1" x14ac:dyDescent="0.2">
      <c r="A71" s="12"/>
      <c r="B71" s="13">
        <v>6171</v>
      </c>
      <c r="C71" s="13">
        <v>2329</v>
      </c>
      <c r="D71" s="13" t="s">
        <v>323</v>
      </c>
      <c r="E71" s="58">
        <v>0</v>
      </c>
      <c r="F71" s="195">
        <v>0</v>
      </c>
      <c r="G71" s="120">
        <v>0</v>
      </c>
      <c r="H71" s="119" t="e">
        <f t="shared" si="3"/>
        <v>#DIV/0!</v>
      </c>
    </row>
    <row r="72" spans="1:8" x14ac:dyDescent="0.2">
      <c r="A72" s="12"/>
      <c r="B72" s="13">
        <v>6171</v>
      </c>
      <c r="C72" s="13">
        <v>3113</v>
      </c>
      <c r="D72" s="13" t="s">
        <v>342</v>
      </c>
      <c r="E72" s="58">
        <v>0</v>
      </c>
      <c r="F72" s="195">
        <v>0</v>
      </c>
      <c r="G72" s="120">
        <v>36.9</v>
      </c>
      <c r="H72" s="119" t="e">
        <f t="shared" si="3"/>
        <v>#DIV/0!</v>
      </c>
    </row>
    <row r="73" spans="1:8" hidden="1" x14ac:dyDescent="0.2">
      <c r="A73" s="12"/>
      <c r="B73" s="13">
        <v>6330</v>
      </c>
      <c r="C73" s="13">
        <v>4132</v>
      </c>
      <c r="D73" s="13" t="s">
        <v>32</v>
      </c>
      <c r="E73" s="58">
        <v>0</v>
      </c>
      <c r="F73" s="195">
        <v>0</v>
      </c>
      <c r="G73" s="120">
        <v>0</v>
      </c>
      <c r="H73" s="119" t="e">
        <f t="shared" si="3"/>
        <v>#DIV/0!</v>
      </c>
    </row>
    <row r="74" spans="1:8" ht="17.25" customHeight="1" x14ac:dyDescent="0.2">
      <c r="A74" s="12"/>
      <c r="B74" s="13">
        <v>6409</v>
      </c>
      <c r="C74" s="13">
        <v>2328</v>
      </c>
      <c r="D74" s="13" t="s">
        <v>317</v>
      </c>
      <c r="E74" s="58">
        <v>0</v>
      </c>
      <c r="F74" s="195">
        <v>0</v>
      </c>
      <c r="G74" s="265">
        <v>0</v>
      </c>
      <c r="H74" s="119" t="e">
        <f t="shared" si="3"/>
        <v>#DIV/0!</v>
      </c>
    </row>
    <row r="75" spans="1:8" ht="17.25" customHeight="1" x14ac:dyDescent="0.2">
      <c r="A75" s="12"/>
      <c r="B75" s="13">
        <v>6409</v>
      </c>
      <c r="C75" s="13">
        <v>2329</v>
      </c>
      <c r="D75" s="13" t="s">
        <v>443</v>
      </c>
      <c r="E75" s="58">
        <v>0</v>
      </c>
      <c r="F75" s="195">
        <v>0</v>
      </c>
      <c r="G75" s="265">
        <v>0</v>
      </c>
      <c r="H75" s="119" t="e">
        <f t="shared" si="3"/>
        <v>#DIV/0!</v>
      </c>
    </row>
    <row r="76" spans="1:8" ht="15.75" thickBot="1" x14ac:dyDescent="0.25">
      <c r="A76" s="10"/>
      <c r="B76" s="11"/>
      <c r="C76" s="11"/>
      <c r="D76" s="11"/>
      <c r="E76" s="238"/>
      <c r="F76" s="206"/>
      <c r="G76" s="222"/>
      <c r="H76" s="126"/>
    </row>
    <row r="77" spans="1:8" s="6" customFormat="1" ht="21.75" customHeight="1" thickTop="1" thickBot="1" x14ac:dyDescent="0.3">
      <c r="A77" s="257"/>
      <c r="B77" s="41"/>
      <c r="C77" s="41"/>
      <c r="D77" s="40" t="s">
        <v>69</v>
      </c>
      <c r="E77" s="223">
        <f t="shared" ref="E77:F77" si="4">SUM(E22:E76)</f>
        <v>2968</v>
      </c>
      <c r="F77" s="223">
        <f t="shared" si="4"/>
        <v>7146.1</v>
      </c>
      <c r="G77" s="223">
        <f t="shared" ref="G77" si="5">SUM(G22:G76)</f>
        <v>7247.3</v>
      </c>
      <c r="H77" s="127">
        <f>(G77/F77)*100</f>
        <v>101.41615706469263</v>
      </c>
    </row>
    <row r="78" spans="1:8" ht="21" customHeight="1" x14ac:dyDescent="0.25">
      <c r="A78" s="7"/>
      <c r="B78" s="7"/>
      <c r="C78" s="7"/>
      <c r="D78" s="8"/>
      <c r="E78" s="103"/>
      <c r="F78" s="103"/>
    </row>
    <row r="79" spans="1:8" ht="12.75" hidden="1" customHeight="1" x14ac:dyDescent="0.25">
      <c r="A79" s="7"/>
      <c r="B79" s="7"/>
      <c r="C79" s="7"/>
      <c r="D79" s="8"/>
      <c r="E79" s="103"/>
      <c r="F79" s="103"/>
    </row>
    <row r="80" spans="1:8" ht="29.25" customHeight="1" thickBot="1" x14ac:dyDescent="0.3">
      <c r="A80" s="7"/>
      <c r="B80" s="7"/>
      <c r="C80" s="7"/>
      <c r="D80" s="8"/>
      <c r="E80" s="103"/>
      <c r="F80" s="103"/>
    </row>
    <row r="81" spans="1:8" ht="15.75" x14ac:dyDescent="0.25">
      <c r="A81" s="24" t="s">
        <v>14</v>
      </c>
      <c r="B81" s="24" t="s">
        <v>447</v>
      </c>
      <c r="C81" s="24" t="s">
        <v>448</v>
      </c>
      <c r="D81" s="23" t="s">
        <v>12</v>
      </c>
      <c r="E81" s="22" t="s">
        <v>11</v>
      </c>
      <c r="F81" s="22" t="s">
        <v>11</v>
      </c>
      <c r="G81" s="22" t="s">
        <v>0</v>
      </c>
      <c r="H81" s="121" t="s">
        <v>384</v>
      </c>
    </row>
    <row r="82" spans="1:8" ht="15.75" customHeight="1" thickBot="1" x14ac:dyDescent="0.3">
      <c r="A82" s="21"/>
      <c r="B82" s="21"/>
      <c r="C82" s="21"/>
      <c r="D82" s="20"/>
      <c r="E82" s="203" t="s">
        <v>10</v>
      </c>
      <c r="F82" s="205" t="s">
        <v>9</v>
      </c>
      <c r="G82" s="203" t="s">
        <v>386</v>
      </c>
      <c r="H82" s="130" t="s">
        <v>385</v>
      </c>
    </row>
    <row r="83" spans="1:8" ht="16.5" customHeight="1" thickTop="1" x14ac:dyDescent="0.25">
      <c r="A83" s="30">
        <v>50</v>
      </c>
      <c r="B83" s="30"/>
      <c r="C83" s="30"/>
      <c r="D83" s="29" t="s">
        <v>382</v>
      </c>
      <c r="E83" s="57"/>
      <c r="F83" s="208"/>
      <c r="G83" s="225"/>
      <c r="H83" s="134"/>
    </row>
    <row r="84" spans="1:8" ht="16.5" customHeight="1" x14ac:dyDescent="0.25">
      <c r="A84" s="39"/>
      <c r="B84" s="30"/>
      <c r="C84" s="30"/>
      <c r="D84" s="29"/>
      <c r="E84" s="57"/>
      <c r="F84" s="209"/>
      <c r="G84" s="221"/>
      <c r="H84" s="124"/>
    </row>
    <row r="85" spans="1:8" x14ac:dyDescent="0.2">
      <c r="A85" s="12"/>
      <c r="B85" s="13"/>
      <c r="C85" s="13">
        <v>1353</v>
      </c>
      <c r="D85" s="13" t="s">
        <v>58</v>
      </c>
      <c r="E85" s="58">
        <v>600</v>
      </c>
      <c r="F85" s="195">
        <v>600</v>
      </c>
      <c r="G85" s="120">
        <v>564.70000000000005</v>
      </c>
      <c r="H85" s="119">
        <f t="shared" ref="H85:H111" si="6">(G85/F85)*100</f>
        <v>94.116666666666674</v>
      </c>
    </row>
    <row r="86" spans="1:8" x14ac:dyDescent="0.2">
      <c r="A86" s="13"/>
      <c r="B86" s="13"/>
      <c r="C86" s="13">
        <v>1359</v>
      </c>
      <c r="D86" s="13" t="s">
        <v>57</v>
      </c>
      <c r="E86" s="58">
        <v>0</v>
      </c>
      <c r="F86" s="195">
        <v>0</v>
      </c>
      <c r="G86" s="120">
        <v>-19</v>
      </c>
      <c r="H86" s="119" t="e">
        <f t="shared" si="6"/>
        <v>#DIV/0!</v>
      </c>
    </row>
    <row r="87" spans="1:8" x14ac:dyDescent="0.2">
      <c r="A87" s="13"/>
      <c r="B87" s="13"/>
      <c r="C87" s="13">
        <v>1361</v>
      </c>
      <c r="D87" s="13" t="s">
        <v>29</v>
      </c>
      <c r="E87" s="58">
        <v>8200</v>
      </c>
      <c r="F87" s="195">
        <v>8200</v>
      </c>
      <c r="G87" s="120">
        <v>7413.6</v>
      </c>
      <c r="H87" s="119">
        <f t="shared" si="6"/>
        <v>90.409756097560972</v>
      </c>
    </row>
    <row r="88" spans="1:8" x14ac:dyDescent="0.2">
      <c r="A88" s="13">
        <v>13011</v>
      </c>
      <c r="B88" s="13"/>
      <c r="C88" s="13">
        <v>4116</v>
      </c>
      <c r="D88" s="13" t="s">
        <v>438</v>
      </c>
      <c r="E88" s="58">
        <v>0</v>
      </c>
      <c r="F88" s="195">
        <v>6945.5</v>
      </c>
      <c r="G88" s="120">
        <v>6945.5</v>
      </c>
      <c r="H88" s="119">
        <f t="shared" si="6"/>
        <v>100</v>
      </c>
    </row>
    <row r="89" spans="1:8" x14ac:dyDescent="0.2">
      <c r="A89" s="13">
        <v>13015</v>
      </c>
      <c r="B89" s="13"/>
      <c r="C89" s="13">
        <v>4116</v>
      </c>
      <c r="D89" s="13" t="s">
        <v>439</v>
      </c>
      <c r="E89" s="58">
        <v>0</v>
      </c>
      <c r="F89" s="195">
        <v>1165.7</v>
      </c>
      <c r="G89" s="120">
        <v>1165.5999999999999</v>
      </c>
      <c r="H89" s="119">
        <f t="shared" si="6"/>
        <v>99.991421463498327</v>
      </c>
    </row>
    <row r="90" spans="1:8" x14ac:dyDescent="0.2">
      <c r="A90" s="13">
        <v>13013</v>
      </c>
      <c r="B90" s="13"/>
      <c r="C90" s="13">
        <v>4116</v>
      </c>
      <c r="D90" s="13" t="s">
        <v>456</v>
      </c>
      <c r="E90" s="58">
        <v>0</v>
      </c>
      <c r="F90" s="195">
        <v>1657.7</v>
      </c>
      <c r="G90" s="120">
        <v>1657.6</v>
      </c>
      <c r="H90" s="119">
        <f t="shared" si="6"/>
        <v>99.993967545394213</v>
      </c>
    </row>
    <row r="91" spans="1:8" x14ac:dyDescent="0.2">
      <c r="A91" s="13"/>
      <c r="B91" s="13"/>
      <c r="C91" s="13">
        <v>4121</v>
      </c>
      <c r="D91" s="13" t="s">
        <v>56</v>
      </c>
      <c r="E91" s="58">
        <v>384</v>
      </c>
      <c r="F91" s="195">
        <v>2102.1</v>
      </c>
      <c r="G91" s="120">
        <v>1275</v>
      </c>
      <c r="H91" s="119">
        <f t="shared" si="6"/>
        <v>60.653632082203515</v>
      </c>
    </row>
    <row r="92" spans="1:8" x14ac:dyDescent="0.2">
      <c r="A92" s="12"/>
      <c r="B92" s="13">
        <v>2169</v>
      </c>
      <c r="C92" s="13">
        <v>2212</v>
      </c>
      <c r="D92" s="13" t="s">
        <v>325</v>
      </c>
      <c r="E92" s="58">
        <v>150</v>
      </c>
      <c r="F92" s="195">
        <v>150</v>
      </c>
      <c r="G92" s="120">
        <v>121.6</v>
      </c>
      <c r="H92" s="119">
        <f t="shared" si="6"/>
        <v>81.066666666666663</v>
      </c>
    </row>
    <row r="93" spans="1:8" hidden="1" x14ac:dyDescent="0.2">
      <c r="A93" s="12">
        <v>13013</v>
      </c>
      <c r="B93" s="13">
        <v>2219</v>
      </c>
      <c r="C93" s="13">
        <v>2212</v>
      </c>
      <c r="D93" s="13" t="s">
        <v>340</v>
      </c>
      <c r="E93" s="58">
        <v>0</v>
      </c>
      <c r="F93" s="195">
        <v>0</v>
      </c>
      <c r="G93" s="120">
        <v>0</v>
      </c>
      <c r="H93" s="119" t="e">
        <f t="shared" si="6"/>
        <v>#DIV/0!</v>
      </c>
    </row>
    <row r="94" spans="1:8" x14ac:dyDescent="0.2">
      <c r="A94" s="12"/>
      <c r="B94" s="13">
        <v>2169</v>
      </c>
      <c r="C94" s="13">
        <v>2324</v>
      </c>
      <c r="D94" s="13" t="s">
        <v>326</v>
      </c>
      <c r="E94" s="58">
        <v>0</v>
      </c>
      <c r="F94" s="195">
        <v>0</v>
      </c>
      <c r="G94" s="120">
        <v>1</v>
      </c>
      <c r="H94" s="119" t="e">
        <f t="shared" si="6"/>
        <v>#DIV/0!</v>
      </c>
    </row>
    <row r="95" spans="1:8" x14ac:dyDescent="0.2">
      <c r="A95" s="13"/>
      <c r="B95" s="13">
        <v>2219</v>
      </c>
      <c r="C95" s="13">
        <v>2324</v>
      </c>
      <c r="D95" s="13" t="s">
        <v>219</v>
      </c>
      <c r="E95" s="58">
        <v>0</v>
      </c>
      <c r="F95" s="195">
        <v>0</v>
      </c>
      <c r="G95" s="120">
        <v>29.9</v>
      </c>
      <c r="H95" s="119" t="e">
        <f t="shared" si="6"/>
        <v>#DIV/0!</v>
      </c>
    </row>
    <row r="96" spans="1:8" hidden="1" x14ac:dyDescent="0.2">
      <c r="A96" s="13"/>
      <c r="B96" s="13">
        <v>2229</v>
      </c>
      <c r="C96" s="13">
        <v>2212</v>
      </c>
      <c r="D96" s="13" t="s">
        <v>327</v>
      </c>
      <c r="E96" s="58">
        <v>0</v>
      </c>
      <c r="F96" s="195">
        <v>0</v>
      </c>
      <c r="G96" s="120">
        <v>0</v>
      </c>
      <c r="H96" s="119" t="e">
        <f t="shared" si="6"/>
        <v>#DIV/0!</v>
      </c>
    </row>
    <row r="97" spans="1:8" x14ac:dyDescent="0.2">
      <c r="A97" s="12"/>
      <c r="B97" s="13">
        <v>2229</v>
      </c>
      <c r="C97" s="13">
        <v>2324</v>
      </c>
      <c r="D97" s="13" t="s">
        <v>92</v>
      </c>
      <c r="E97" s="58">
        <v>0</v>
      </c>
      <c r="F97" s="195">
        <v>0</v>
      </c>
      <c r="G97" s="120">
        <v>6</v>
      </c>
      <c r="H97" s="119" t="e">
        <f t="shared" si="6"/>
        <v>#DIV/0!</v>
      </c>
    </row>
    <row r="98" spans="1:8" x14ac:dyDescent="0.2">
      <c r="A98" s="13"/>
      <c r="B98" s="13">
        <v>2299</v>
      </c>
      <c r="C98" s="13">
        <v>2212</v>
      </c>
      <c r="D98" s="13" t="s">
        <v>220</v>
      </c>
      <c r="E98" s="58">
        <v>22000</v>
      </c>
      <c r="F98" s="195">
        <v>22000</v>
      </c>
      <c r="G98" s="120">
        <v>19087.7</v>
      </c>
      <c r="H98" s="119">
        <f t="shared" si="6"/>
        <v>86.76227272727273</v>
      </c>
    </row>
    <row r="99" spans="1:8" x14ac:dyDescent="0.2">
      <c r="A99" s="12"/>
      <c r="B99" s="13">
        <v>3599</v>
      </c>
      <c r="C99" s="13">
        <v>2324</v>
      </c>
      <c r="D99" s="13" t="s">
        <v>213</v>
      </c>
      <c r="E99" s="58">
        <v>5</v>
      </c>
      <c r="F99" s="195">
        <v>5</v>
      </c>
      <c r="G99" s="120">
        <v>1.4</v>
      </c>
      <c r="H99" s="119">
        <f t="shared" si="6"/>
        <v>27.999999999999996</v>
      </c>
    </row>
    <row r="100" spans="1:8" x14ac:dyDescent="0.2">
      <c r="A100" s="13"/>
      <c r="B100" s="13">
        <v>3612</v>
      </c>
      <c r="C100" s="13">
        <v>2132</v>
      </c>
      <c r="D100" s="13" t="s">
        <v>452</v>
      </c>
      <c r="E100" s="58">
        <v>0</v>
      </c>
      <c r="F100" s="195">
        <v>0</v>
      </c>
      <c r="G100" s="120">
        <v>564.1</v>
      </c>
      <c r="H100" s="119" t="e">
        <f t="shared" si="6"/>
        <v>#DIV/0!</v>
      </c>
    </row>
    <row r="101" spans="1:8" x14ac:dyDescent="0.2">
      <c r="A101" s="13"/>
      <c r="B101" s="13">
        <v>4171</v>
      </c>
      <c r="C101" s="13">
        <v>2229</v>
      </c>
      <c r="D101" s="13" t="s">
        <v>65</v>
      </c>
      <c r="E101" s="58">
        <v>25</v>
      </c>
      <c r="F101" s="195">
        <v>25</v>
      </c>
      <c r="G101" s="120">
        <v>2.5</v>
      </c>
      <c r="H101" s="119">
        <f t="shared" si="6"/>
        <v>10</v>
      </c>
    </row>
    <row r="102" spans="1:8" x14ac:dyDescent="0.2">
      <c r="A102" s="13"/>
      <c r="B102" s="13">
        <v>4379</v>
      </c>
      <c r="C102" s="13">
        <v>2212</v>
      </c>
      <c r="D102" s="33" t="s">
        <v>64</v>
      </c>
      <c r="E102" s="58">
        <v>2</v>
      </c>
      <c r="F102" s="195">
        <v>2</v>
      </c>
      <c r="G102" s="120">
        <v>0.2</v>
      </c>
      <c r="H102" s="119">
        <f t="shared" si="6"/>
        <v>10</v>
      </c>
    </row>
    <row r="103" spans="1:8" x14ac:dyDescent="0.2">
      <c r="A103" s="13"/>
      <c r="B103" s="13">
        <v>5512</v>
      </c>
      <c r="C103" s="13">
        <v>2324</v>
      </c>
      <c r="D103" s="13" t="s">
        <v>424</v>
      </c>
      <c r="E103" s="58">
        <v>0</v>
      </c>
      <c r="F103" s="195">
        <v>0</v>
      </c>
      <c r="G103" s="120">
        <v>1</v>
      </c>
      <c r="H103" s="119" t="e">
        <f t="shared" si="6"/>
        <v>#DIV/0!</v>
      </c>
    </row>
    <row r="104" spans="1:8" x14ac:dyDescent="0.2">
      <c r="A104" s="13"/>
      <c r="B104" s="13">
        <v>6171</v>
      </c>
      <c r="C104" s="13">
        <v>2212</v>
      </c>
      <c r="D104" s="13" t="s">
        <v>433</v>
      </c>
      <c r="E104" s="58">
        <v>0</v>
      </c>
      <c r="F104" s="195">
        <v>0</v>
      </c>
      <c r="G104" s="120">
        <v>1.5</v>
      </c>
      <c r="H104" s="119" t="e">
        <f t="shared" si="6"/>
        <v>#DIV/0!</v>
      </c>
    </row>
    <row r="105" spans="1:8" x14ac:dyDescent="0.2">
      <c r="A105" s="13"/>
      <c r="B105" s="13">
        <v>6171</v>
      </c>
      <c r="C105" s="13">
        <v>2324</v>
      </c>
      <c r="D105" s="13" t="s">
        <v>223</v>
      </c>
      <c r="E105" s="58">
        <v>322</v>
      </c>
      <c r="F105" s="195">
        <v>322</v>
      </c>
      <c r="G105" s="120">
        <v>213.4</v>
      </c>
      <c r="H105" s="119">
        <f t="shared" si="6"/>
        <v>66.273291925465841</v>
      </c>
    </row>
    <row r="106" spans="1:8" hidden="1" x14ac:dyDescent="0.2">
      <c r="A106" s="13"/>
      <c r="B106" s="13">
        <v>6171</v>
      </c>
      <c r="C106" s="13">
        <v>2329</v>
      </c>
      <c r="D106" s="13" t="s">
        <v>221</v>
      </c>
      <c r="E106" s="58"/>
      <c r="F106" s="195"/>
      <c r="G106" s="120">
        <v>0</v>
      </c>
      <c r="H106" s="119" t="e">
        <f t="shared" si="6"/>
        <v>#DIV/0!</v>
      </c>
    </row>
    <row r="107" spans="1:8" ht="18" hidden="1" customHeight="1" x14ac:dyDescent="0.2">
      <c r="A107" s="13"/>
      <c r="B107" s="13"/>
      <c r="C107" s="13">
        <v>4116</v>
      </c>
      <c r="D107" s="13" t="s">
        <v>343</v>
      </c>
      <c r="E107" s="58">
        <v>0</v>
      </c>
      <c r="F107" s="195">
        <v>0</v>
      </c>
      <c r="G107" s="120">
        <v>0</v>
      </c>
      <c r="H107" s="119" t="e">
        <f t="shared" si="6"/>
        <v>#DIV/0!</v>
      </c>
    </row>
    <row r="108" spans="1:8" ht="25.5" hidden="1" customHeight="1" x14ac:dyDescent="0.2">
      <c r="A108" s="13"/>
      <c r="B108" s="13"/>
      <c r="C108" s="13">
        <v>4116</v>
      </c>
      <c r="D108" s="13" t="s">
        <v>374</v>
      </c>
      <c r="E108" s="58">
        <v>0</v>
      </c>
      <c r="F108" s="195">
        <v>0</v>
      </c>
      <c r="G108" s="120">
        <v>0</v>
      </c>
      <c r="H108" s="119" t="e">
        <f t="shared" si="6"/>
        <v>#DIV/0!</v>
      </c>
    </row>
    <row r="109" spans="1:8" hidden="1" x14ac:dyDescent="0.2">
      <c r="A109" s="33"/>
      <c r="B109" s="13"/>
      <c r="C109" s="13">
        <v>4116</v>
      </c>
      <c r="D109" s="13" t="s">
        <v>375</v>
      </c>
      <c r="E109" s="58">
        <v>0</v>
      </c>
      <c r="F109" s="195">
        <v>0</v>
      </c>
      <c r="G109" s="120">
        <v>0</v>
      </c>
      <c r="H109" s="119" t="e">
        <f t="shared" si="6"/>
        <v>#DIV/0!</v>
      </c>
    </row>
    <row r="110" spans="1:8" x14ac:dyDescent="0.2">
      <c r="A110" s="13"/>
      <c r="B110" s="13">
        <v>6330</v>
      </c>
      <c r="C110" s="13">
        <v>4132</v>
      </c>
      <c r="D110" s="13" t="s">
        <v>32</v>
      </c>
      <c r="E110" s="58">
        <v>0</v>
      </c>
      <c r="F110" s="195">
        <v>0</v>
      </c>
      <c r="G110" s="120">
        <v>93.9</v>
      </c>
      <c r="H110" s="119" t="e">
        <f t="shared" si="6"/>
        <v>#DIV/0!</v>
      </c>
    </row>
    <row r="111" spans="1:8" ht="15.75" thickBot="1" x14ac:dyDescent="0.25">
      <c r="A111" s="13"/>
      <c r="B111" s="13">
        <v>6409</v>
      </c>
      <c r="C111" s="13">
        <v>2329</v>
      </c>
      <c r="D111" s="13" t="s">
        <v>19</v>
      </c>
      <c r="E111" s="58">
        <v>0</v>
      </c>
      <c r="F111" s="195">
        <v>0</v>
      </c>
      <c r="G111" s="120">
        <v>30</v>
      </c>
      <c r="H111" s="119" t="e">
        <f t="shared" si="6"/>
        <v>#DIV/0!</v>
      </c>
    </row>
    <row r="112" spans="1:8" s="6" customFormat="1" ht="21.75" customHeight="1" thickTop="1" thickBot="1" x14ac:dyDescent="0.3">
      <c r="A112" s="9"/>
      <c r="B112" s="41"/>
      <c r="C112" s="41"/>
      <c r="D112" s="40" t="s">
        <v>62</v>
      </c>
      <c r="E112" s="95">
        <f t="shared" ref="E112:G112" si="7">SUM(E85:E111)</f>
        <v>31688</v>
      </c>
      <c r="F112" s="198">
        <f t="shared" si="7"/>
        <v>43175</v>
      </c>
      <c r="G112" s="223">
        <f t="shared" si="7"/>
        <v>39157.199999999997</v>
      </c>
      <c r="H112" s="127">
        <f>(G112/F112)*100</f>
        <v>90.694151708164441</v>
      </c>
    </row>
    <row r="113" spans="1:8" s="133" customFormat="1" ht="21.75" customHeight="1" x14ac:dyDescent="0.25">
      <c r="D113" s="131"/>
      <c r="E113" s="103"/>
      <c r="F113" s="103"/>
      <c r="G113" s="132"/>
      <c r="H113" s="61"/>
    </row>
    <row r="114" spans="1:8" s="133" customFormat="1" ht="21.75" customHeight="1" thickBot="1" x14ac:dyDescent="0.3">
      <c r="D114" s="131"/>
      <c r="E114" s="103"/>
      <c r="F114" s="103"/>
      <c r="G114" s="132"/>
      <c r="H114" s="61"/>
    </row>
    <row r="115" spans="1:8" ht="15.75" x14ac:dyDescent="0.25">
      <c r="A115" s="24" t="s">
        <v>14</v>
      </c>
      <c r="B115" s="24" t="s">
        <v>447</v>
      </c>
      <c r="C115" s="24" t="s">
        <v>448</v>
      </c>
      <c r="D115" s="23" t="s">
        <v>12</v>
      </c>
      <c r="E115" s="22" t="s">
        <v>11</v>
      </c>
      <c r="F115" s="22" t="s">
        <v>11</v>
      </c>
      <c r="G115" s="22" t="s">
        <v>0</v>
      </c>
      <c r="H115" s="121" t="s">
        <v>384</v>
      </c>
    </row>
    <row r="116" spans="1:8" ht="15.75" customHeight="1" thickBot="1" x14ac:dyDescent="0.3">
      <c r="A116" s="21"/>
      <c r="B116" s="21"/>
      <c r="C116" s="21"/>
      <c r="D116" s="20"/>
      <c r="E116" s="203" t="s">
        <v>10</v>
      </c>
      <c r="F116" s="205" t="s">
        <v>9</v>
      </c>
      <c r="G116" s="203" t="s">
        <v>386</v>
      </c>
      <c r="H116" s="130" t="s">
        <v>385</v>
      </c>
    </row>
    <row r="117" spans="1:8" ht="16.5" customHeight="1" thickTop="1" x14ac:dyDescent="0.25">
      <c r="A117" s="30">
        <v>90</v>
      </c>
      <c r="B117" s="30"/>
      <c r="C117" s="30"/>
      <c r="D117" s="29" t="s">
        <v>55</v>
      </c>
      <c r="E117" s="57"/>
      <c r="F117" s="208"/>
      <c r="G117" s="226"/>
      <c r="H117" s="138"/>
    </row>
    <row r="118" spans="1:8" hidden="1" x14ac:dyDescent="0.2">
      <c r="A118" s="13"/>
      <c r="B118" s="13"/>
      <c r="C118" s="13">
        <v>4116</v>
      </c>
      <c r="D118" s="13" t="s">
        <v>227</v>
      </c>
      <c r="E118" s="239">
        <v>0</v>
      </c>
      <c r="F118" s="210">
        <v>0</v>
      </c>
      <c r="G118" s="120">
        <v>0</v>
      </c>
      <c r="H118" s="119" t="e">
        <f>(#REF!/F118)*100</f>
        <v>#REF!</v>
      </c>
    </row>
    <row r="119" spans="1:8" hidden="1" x14ac:dyDescent="0.2">
      <c r="A119" s="13"/>
      <c r="B119" s="13"/>
      <c r="C119" s="13">
        <v>4116</v>
      </c>
      <c r="D119" s="13" t="s">
        <v>54</v>
      </c>
      <c r="E119" s="239">
        <v>0</v>
      </c>
      <c r="F119" s="210">
        <v>0</v>
      </c>
      <c r="G119" s="120">
        <v>0</v>
      </c>
      <c r="H119" s="119" t="e">
        <f>(#REF!/F119)*100</f>
        <v>#REF!</v>
      </c>
    </row>
    <row r="120" spans="1:8" hidden="1" x14ac:dyDescent="0.2">
      <c r="A120" s="12"/>
      <c r="B120" s="13"/>
      <c r="C120" s="13">
        <v>4116</v>
      </c>
      <c r="D120" s="13" t="s">
        <v>228</v>
      </c>
      <c r="E120" s="239">
        <v>0</v>
      </c>
      <c r="F120" s="210">
        <v>0</v>
      </c>
      <c r="G120" s="120">
        <v>0</v>
      </c>
      <c r="H120" s="119" t="e">
        <f>(#REF!/F120)*100</f>
        <v>#REF!</v>
      </c>
    </row>
    <row r="121" spans="1:8" x14ac:dyDescent="0.2">
      <c r="A121" s="12"/>
      <c r="B121" s="13"/>
      <c r="C121" s="13"/>
      <c r="D121" s="13"/>
      <c r="E121" s="239"/>
      <c r="F121" s="210"/>
      <c r="G121" s="120"/>
      <c r="H121" s="119"/>
    </row>
    <row r="122" spans="1:8" ht="15" customHeight="1" x14ac:dyDescent="0.2">
      <c r="A122" s="13">
        <v>14033</v>
      </c>
      <c r="B122" s="13"/>
      <c r="C122" s="13">
        <v>4116</v>
      </c>
      <c r="D122" s="13" t="s">
        <v>302</v>
      </c>
      <c r="E122" s="58">
        <v>760</v>
      </c>
      <c r="F122" s="195">
        <v>886.3</v>
      </c>
      <c r="G122" s="120">
        <v>607</v>
      </c>
      <c r="H122" s="119">
        <f t="shared" ref="H122:H144" si="8">(G122/F122)*100</f>
        <v>68.486968295159656</v>
      </c>
    </row>
    <row r="123" spans="1:8" ht="15" customHeight="1" x14ac:dyDescent="0.2">
      <c r="A123" s="13">
        <v>13013</v>
      </c>
      <c r="B123" s="13"/>
      <c r="C123" s="13">
        <v>4116</v>
      </c>
      <c r="D123" s="13" t="s">
        <v>330</v>
      </c>
      <c r="E123" s="58">
        <v>1648</v>
      </c>
      <c r="F123" s="195">
        <v>1648</v>
      </c>
      <c r="G123" s="120">
        <v>1507.3</v>
      </c>
      <c r="H123" s="119">
        <f t="shared" si="8"/>
        <v>91.462378640776691</v>
      </c>
    </row>
    <row r="124" spans="1:8" ht="13.5" customHeight="1" x14ac:dyDescent="0.2">
      <c r="A124" s="12">
        <v>14032</v>
      </c>
      <c r="B124" s="13"/>
      <c r="C124" s="13">
        <v>4116</v>
      </c>
      <c r="D124" s="13" t="s">
        <v>444</v>
      </c>
      <c r="E124" s="58">
        <v>0</v>
      </c>
      <c r="F124" s="195">
        <v>50</v>
      </c>
      <c r="G124" s="120">
        <v>50</v>
      </c>
      <c r="H124" s="119">
        <f t="shared" si="8"/>
        <v>100</v>
      </c>
    </row>
    <row r="125" spans="1:8" ht="15" customHeight="1" x14ac:dyDescent="0.2">
      <c r="A125" s="15"/>
      <c r="B125" s="15"/>
      <c r="C125" s="15">
        <v>4121</v>
      </c>
      <c r="D125" s="13" t="s">
        <v>331</v>
      </c>
      <c r="E125" s="58">
        <v>500</v>
      </c>
      <c r="F125" s="195">
        <v>500</v>
      </c>
      <c r="G125" s="120">
        <v>525</v>
      </c>
      <c r="H125" s="119">
        <f t="shared" si="8"/>
        <v>105</v>
      </c>
    </row>
    <row r="126" spans="1:8" ht="15" hidden="1" customHeight="1" x14ac:dyDescent="0.2">
      <c r="A126" s="13"/>
      <c r="B126" s="13"/>
      <c r="C126" s="13">
        <v>4216</v>
      </c>
      <c r="D126" s="137" t="s">
        <v>380</v>
      </c>
      <c r="E126" s="58">
        <v>0</v>
      </c>
      <c r="F126" s="195">
        <v>0</v>
      </c>
      <c r="G126" s="120">
        <v>0</v>
      </c>
      <c r="H126" s="119" t="e">
        <f t="shared" si="8"/>
        <v>#DIV/0!</v>
      </c>
    </row>
    <row r="127" spans="1:8" ht="15" hidden="1" customHeight="1" x14ac:dyDescent="0.2">
      <c r="A127" s="13"/>
      <c r="B127" s="13"/>
      <c r="C127" s="13">
        <v>4216</v>
      </c>
      <c r="D127" s="15" t="s">
        <v>229</v>
      </c>
      <c r="E127" s="58"/>
      <c r="F127" s="195"/>
      <c r="G127" s="120">
        <v>0</v>
      </c>
      <c r="H127" s="119" t="e">
        <f t="shared" si="8"/>
        <v>#DIV/0!</v>
      </c>
    </row>
    <row r="128" spans="1:8" ht="15" customHeight="1" x14ac:dyDescent="0.2">
      <c r="A128" s="13"/>
      <c r="B128" s="13">
        <v>2219</v>
      </c>
      <c r="C128" s="13">
        <v>2111</v>
      </c>
      <c r="D128" s="13" t="s">
        <v>53</v>
      </c>
      <c r="E128" s="58">
        <v>7500</v>
      </c>
      <c r="F128" s="195">
        <v>7500</v>
      </c>
      <c r="G128" s="120">
        <v>8022.5</v>
      </c>
      <c r="H128" s="119">
        <f t="shared" si="8"/>
        <v>106.96666666666668</v>
      </c>
    </row>
    <row r="129" spans="1:8" ht="15" hidden="1" customHeight="1" x14ac:dyDescent="0.2">
      <c r="A129" s="13"/>
      <c r="B129" s="13">
        <v>2219</v>
      </c>
      <c r="C129" s="13">
        <v>2322</v>
      </c>
      <c r="D129" s="13" t="s">
        <v>292</v>
      </c>
      <c r="E129" s="58">
        <v>0</v>
      </c>
      <c r="F129" s="195">
        <v>0</v>
      </c>
      <c r="G129" s="120">
        <v>0</v>
      </c>
      <c r="H129" s="119" t="e">
        <f t="shared" si="8"/>
        <v>#DIV/0!</v>
      </c>
    </row>
    <row r="130" spans="1:8" hidden="1" x14ac:dyDescent="0.2">
      <c r="A130" s="13"/>
      <c r="B130" s="13">
        <v>2219</v>
      </c>
      <c r="C130" s="13">
        <v>2329</v>
      </c>
      <c r="D130" s="13" t="s">
        <v>52</v>
      </c>
      <c r="E130" s="58"/>
      <c r="F130" s="195"/>
      <c r="G130" s="120">
        <v>0</v>
      </c>
      <c r="H130" s="119" t="e">
        <f t="shared" si="8"/>
        <v>#DIV/0!</v>
      </c>
    </row>
    <row r="131" spans="1:8" hidden="1" x14ac:dyDescent="0.2">
      <c r="A131" s="13"/>
      <c r="B131" s="13">
        <v>3419</v>
      </c>
      <c r="C131" s="13">
        <v>2321</v>
      </c>
      <c r="D131" s="13" t="s">
        <v>309</v>
      </c>
      <c r="E131" s="58"/>
      <c r="F131" s="195"/>
      <c r="G131" s="120">
        <v>0</v>
      </c>
      <c r="H131" s="119" t="e">
        <f t="shared" si="8"/>
        <v>#DIV/0!</v>
      </c>
    </row>
    <row r="132" spans="1:8" hidden="1" x14ac:dyDescent="0.2">
      <c r="A132" s="13"/>
      <c r="B132" s="13">
        <v>4379</v>
      </c>
      <c r="C132" s="13">
        <v>2212</v>
      </c>
      <c r="D132" s="13" t="s">
        <v>328</v>
      </c>
      <c r="E132" s="58">
        <v>0</v>
      </c>
      <c r="F132" s="195">
        <v>0</v>
      </c>
      <c r="G132" s="120">
        <v>0</v>
      </c>
      <c r="H132" s="119" t="e">
        <f t="shared" si="8"/>
        <v>#DIV/0!</v>
      </c>
    </row>
    <row r="133" spans="1:8" ht="15" customHeight="1" x14ac:dyDescent="0.2">
      <c r="A133" s="13"/>
      <c r="B133" s="13">
        <v>3421</v>
      </c>
      <c r="C133" s="13">
        <v>2324</v>
      </c>
      <c r="D133" s="13" t="s">
        <v>457</v>
      </c>
      <c r="E133" s="58">
        <v>0</v>
      </c>
      <c r="F133" s="195">
        <v>0</v>
      </c>
      <c r="G133" s="120">
        <v>5</v>
      </c>
      <c r="H133" s="119" t="e">
        <f t="shared" si="8"/>
        <v>#DIV/0!</v>
      </c>
    </row>
    <row r="134" spans="1:8" x14ac:dyDescent="0.2">
      <c r="A134" s="13"/>
      <c r="B134" s="13">
        <v>5311</v>
      </c>
      <c r="C134" s="13">
        <v>2111</v>
      </c>
      <c r="D134" s="13" t="s">
        <v>51</v>
      </c>
      <c r="E134" s="58">
        <v>435</v>
      </c>
      <c r="F134" s="195">
        <v>435</v>
      </c>
      <c r="G134" s="120">
        <v>379.5</v>
      </c>
      <c r="H134" s="119">
        <f t="shared" si="8"/>
        <v>87.241379310344826</v>
      </c>
    </row>
    <row r="135" spans="1:8" ht="13.9" customHeight="1" x14ac:dyDescent="0.2">
      <c r="A135" s="13"/>
      <c r="B135" s="13">
        <v>5311</v>
      </c>
      <c r="C135" s="13">
        <v>2212</v>
      </c>
      <c r="D135" s="13" t="s">
        <v>230</v>
      </c>
      <c r="E135" s="58">
        <v>1600</v>
      </c>
      <c r="F135" s="195">
        <v>1600</v>
      </c>
      <c r="G135" s="120">
        <v>202.7</v>
      </c>
      <c r="H135" s="119">
        <f t="shared" si="8"/>
        <v>12.668749999999998</v>
      </c>
    </row>
    <row r="136" spans="1:8" ht="18" hidden="1" customHeight="1" x14ac:dyDescent="0.2">
      <c r="A136" s="33"/>
      <c r="B136" s="33">
        <v>5311</v>
      </c>
      <c r="C136" s="33">
        <v>2310</v>
      </c>
      <c r="D136" s="33" t="s">
        <v>235</v>
      </c>
      <c r="E136" s="58"/>
      <c r="F136" s="195"/>
      <c r="G136" s="120">
        <v>0</v>
      </c>
      <c r="H136" s="119" t="e">
        <f t="shared" si="8"/>
        <v>#DIV/0!</v>
      </c>
    </row>
    <row r="137" spans="1:8" ht="16.5" customHeight="1" x14ac:dyDescent="0.2">
      <c r="A137" s="13">
        <v>777</v>
      </c>
      <c r="B137" s="13">
        <v>5311</v>
      </c>
      <c r="C137" s="13">
        <v>2212</v>
      </c>
      <c r="D137" s="13" t="s">
        <v>329</v>
      </c>
      <c r="E137" s="58">
        <v>0</v>
      </c>
      <c r="F137" s="195">
        <v>0</v>
      </c>
      <c r="G137" s="120">
        <v>607.20000000000005</v>
      </c>
      <c r="H137" s="119" t="e">
        <f t="shared" si="8"/>
        <v>#DIV/0!</v>
      </c>
    </row>
    <row r="138" spans="1:8" x14ac:dyDescent="0.2">
      <c r="A138" s="33"/>
      <c r="B138" s="33">
        <v>5311</v>
      </c>
      <c r="C138" s="33">
        <v>2322</v>
      </c>
      <c r="D138" s="33" t="s">
        <v>236</v>
      </c>
      <c r="E138" s="58">
        <v>0</v>
      </c>
      <c r="F138" s="195">
        <v>0</v>
      </c>
      <c r="G138" s="120">
        <v>36.299999999999997</v>
      </c>
      <c r="H138" s="119" t="e">
        <f t="shared" si="8"/>
        <v>#DIV/0!</v>
      </c>
    </row>
    <row r="139" spans="1:8" x14ac:dyDescent="0.2">
      <c r="A139" s="13"/>
      <c r="B139" s="13">
        <v>5311</v>
      </c>
      <c r="C139" s="13">
        <v>2324</v>
      </c>
      <c r="D139" s="13" t="s">
        <v>231</v>
      </c>
      <c r="E139" s="58">
        <v>50</v>
      </c>
      <c r="F139" s="195">
        <v>50</v>
      </c>
      <c r="G139" s="120">
        <v>204.4</v>
      </c>
      <c r="H139" s="119">
        <f t="shared" si="8"/>
        <v>408.8</v>
      </c>
    </row>
    <row r="140" spans="1:8" x14ac:dyDescent="0.2">
      <c r="A140" s="33"/>
      <c r="B140" s="33">
        <v>5311</v>
      </c>
      <c r="C140" s="33">
        <v>2329</v>
      </c>
      <c r="D140" s="33" t="s">
        <v>232</v>
      </c>
      <c r="E140" s="58">
        <v>0</v>
      </c>
      <c r="F140" s="195">
        <v>0</v>
      </c>
      <c r="G140" s="120">
        <v>13.1</v>
      </c>
      <c r="H140" s="119" t="e">
        <f t="shared" si="8"/>
        <v>#DIV/0!</v>
      </c>
    </row>
    <row r="141" spans="1:8" ht="15.75" hidden="1" customHeight="1" x14ac:dyDescent="0.2">
      <c r="A141" s="33"/>
      <c r="B141" s="33">
        <v>5311</v>
      </c>
      <c r="C141" s="33">
        <v>2329</v>
      </c>
      <c r="D141" s="33" t="s">
        <v>232</v>
      </c>
      <c r="E141" s="58"/>
      <c r="F141" s="195"/>
      <c r="G141" s="120">
        <v>0</v>
      </c>
      <c r="H141" s="119" t="e">
        <f t="shared" si="8"/>
        <v>#DIV/0!</v>
      </c>
    </row>
    <row r="142" spans="1:8" x14ac:dyDescent="0.2">
      <c r="A142" s="33"/>
      <c r="B142" s="33">
        <v>5311</v>
      </c>
      <c r="C142" s="33">
        <v>3113</v>
      </c>
      <c r="D142" s="33" t="s">
        <v>233</v>
      </c>
      <c r="E142" s="58">
        <v>0</v>
      </c>
      <c r="F142" s="195">
        <v>0</v>
      </c>
      <c r="G142" s="120">
        <v>31.7</v>
      </c>
      <c r="H142" s="119" t="e">
        <f t="shared" si="8"/>
        <v>#DIV/0!</v>
      </c>
    </row>
    <row r="143" spans="1:8" x14ac:dyDescent="0.2">
      <c r="A143" s="33"/>
      <c r="B143" s="33">
        <v>6409</v>
      </c>
      <c r="C143" s="33">
        <v>2328</v>
      </c>
      <c r="D143" s="33" t="s">
        <v>234</v>
      </c>
      <c r="E143" s="58">
        <v>0</v>
      </c>
      <c r="F143" s="195">
        <v>0</v>
      </c>
      <c r="G143" s="120">
        <v>0</v>
      </c>
      <c r="H143" s="119" t="e">
        <f t="shared" si="8"/>
        <v>#DIV/0!</v>
      </c>
    </row>
    <row r="144" spans="1:8" x14ac:dyDescent="0.2">
      <c r="A144" s="13"/>
      <c r="B144" s="13">
        <v>6171</v>
      </c>
      <c r="C144" s="13">
        <v>2212</v>
      </c>
      <c r="D144" s="33" t="s">
        <v>300</v>
      </c>
      <c r="E144" s="58">
        <v>0</v>
      </c>
      <c r="F144" s="195">
        <v>0</v>
      </c>
      <c r="G144" s="120">
        <v>0.2</v>
      </c>
      <c r="H144" s="119" t="e">
        <f t="shared" si="8"/>
        <v>#DIV/0!</v>
      </c>
    </row>
    <row r="145" spans="1:8" ht="15.75" thickBot="1" x14ac:dyDescent="0.25">
      <c r="A145" s="11"/>
      <c r="B145" s="11"/>
      <c r="C145" s="11"/>
      <c r="D145" s="11"/>
      <c r="E145" s="238"/>
      <c r="F145" s="206"/>
      <c r="G145" s="228"/>
      <c r="H145" s="136"/>
    </row>
    <row r="146" spans="1:8" s="6" customFormat="1" ht="21.75" customHeight="1" thickTop="1" thickBot="1" x14ac:dyDescent="0.3">
      <c r="A146" s="41"/>
      <c r="B146" s="41"/>
      <c r="C146" s="41"/>
      <c r="D146" s="40" t="s">
        <v>50</v>
      </c>
      <c r="E146" s="95">
        <f>SUM(E118:E145)</f>
        <v>12493</v>
      </c>
      <c r="F146" s="198">
        <f>SUM(F118:F145)</f>
        <v>12669.3</v>
      </c>
      <c r="G146" s="223">
        <f t="shared" ref="G146" si="9">SUM(G118:G145)</f>
        <v>12191.900000000001</v>
      </c>
      <c r="H146" s="127">
        <f>(G146/F146)*100</f>
        <v>96.231836013039413</v>
      </c>
    </row>
    <row r="147" spans="1:8" ht="15" customHeight="1" thickBot="1" x14ac:dyDescent="0.3">
      <c r="A147" s="7"/>
      <c r="B147" s="7"/>
      <c r="C147" s="7"/>
      <c r="D147" s="8"/>
      <c r="E147" s="103"/>
      <c r="F147" s="103"/>
    </row>
    <row r="148" spans="1:8" ht="15" hidden="1" customHeight="1" x14ac:dyDescent="0.25">
      <c r="A148" s="7"/>
      <c r="B148" s="7"/>
      <c r="C148" s="7"/>
      <c r="D148" s="8"/>
      <c r="E148" s="103"/>
      <c r="F148" s="103"/>
    </row>
    <row r="149" spans="1:8" ht="15" hidden="1" customHeight="1" x14ac:dyDescent="0.25">
      <c r="A149" s="7"/>
      <c r="B149" s="7"/>
      <c r="C149" s="7"/>
      <c r="D149" s="8"/>
      <c r="E149" s="103"/>
      <c r="F149" s="103"/>
    </row>
    <row r="150" spans="1:8" ht="15" hidden="1" customHeight="1" x14ac:dyDescent="0.25">
      <c r="A150" s="7"/>
      <c r="B150" s="7"/>
      <c r="C150" s="7"/>
      <c r="D150" s="8"/>
      <c r="E150" s="103"/>
      <c r="F150" s="103"/>
    </row>
    <row r="151" spans="1:8" ht="15" hidden="1" customHeight="1" x14ac:dyDescent="0.25">
      <c r="A151" s="7"/>
      <c r="B151" s="7"/>
      <c r="C151" s="7"/>
      <c r="D151" s="8"/>
      <c r="E151" s="103"/>
      <c r="F151" s="103"/>
    </row>
    <row r="152" spans="1:8" ht="15" hidden="1" customHeight="1" x14ac:dyDescent="0.25">
      <c r="A152" s="7"/>
      <c r="B152" s="7"/>
      <c r="C152" s="7"/>
      <c r="D152" s="8"/>
      <c r="E152" s="103"/>
      <c r="F152" s="103"/>
    </row>
    <row r="153" spans="1:8" ht="15" hidden="1" customHeight="1" x14ac:dyDescent="0.25">
      <c r="A153" s="7"/>
      <c r="B153" s="7"/>
      <c r="C153" s="7"/>
      <c r="D153" s="8"/>
      <c r="E153" s="103"/>
      <c r="F153" s="103"/>
    </row>
    <row r="154" spans="1:8" ht="15" hidden="1" customHeight="1" thickBot="1" x14ac:dyDescent="0.3">
      <c r="A154" s="7"/>
      <c r="B154" s="7"/>
      <c r="C154" s="7"/>
      <c r="D154" s="8"/>
      <c r="E154" s="199"/>
      <c r="F154" s="199"/>
    </row>
    <row r="155" spans="1:8" ht="15" hidden="1" customHeight="1" thickBot="1" x14ac:dyDescent="0.3">
      <c r="A155" s="7"/>
      <c r="B155" s="7"/>
      <c r="C155" s="7"/>
      <c r="D155" s="8"/>
      <c r="E155" s="103"/>
      <c r="F155" s="103"/>
    </row>
    <row r="156" spans="1:8" ht="15.75" x14ac:dyDescent="0.25">
      <c r="A156" s="24" t="s">
        <v>14</v>
      </c>
      <c r="B156" s="24" t="s">
        <v>447</v>
      </c>
      <c r="C156" s="24" t="s">
        <v>448</v>
      </c>
      <c r="D156" s="23" t="s">
        <v>12</v>
      </c>
      <c r="E156" s="22" t="s">
        <v>11</v>
      </c>
      <c r="F156" s="22" t="s">
        <v>11</v>
      </c>
      <c r="G156" s="22" t="s">
        <v>0</v>
      </c>
      <c r="H156" s="121" t="s">
        <v>384</v>
      </c>
    </row>
    <row r="157" spans="1:8" ht="15.75" customHeight="1" thickBot="1" x14ac:dyDescent="0.3">
      <c r="A157" s="21"/>
      <c r="B157" s="21"/>
      <c r="C157" s="21"/>
      <c r="D157" s="20"/>
      <c r="E157" s="203" t="s">
        <v>10</v>
      </c>
      <c r="F157" s="205" t="s">
        <v>9</v>
      </c>
      <c r="G157" s="203" t="s">
        <v>386</v>
      </c>
      <c r="H157" s="130" t="s">
        <v>385</v>
      </c>
    </row>
    <row r="158" spans="1:8" ht="18.75" customHeight="1" thickTop="1" x14ac:dyDescent="0.25">
      <c r="A158" s="30">
        <v>100</v>
      </c>
      <c r="B158" s="293" t="s">
        <v>383</v>
      </c>
      <c r="C158" s="294"/>
      <c r="D158" s="295"/>
      <c r="E158" s="57"/>
      <c r="F158" s="208"/>
      <c r="G158" s="226"/>
      <c r="H158" s="138"/>
    </row>
    <row r="159" spans="1:8" x14ac:dyDescent="0.2">
      <c r="A159" s="13"/>
      <c r="B159" s="13"/>
      <c r="C159" s="13"/>
      <c r="D159" s="13"/>
      <c r="E159" s="58"/>
      <c r="F159" s="195"/>
      <c r="G159" s="227"/>
      <c r="H159" s="135"/>
    </row>
    <row r="160" spans="1:8" x14ac:dyDescent="0.2">
      <c r="A160" s="33"/>
      <c r="B160" s="13"/>
      <c r="C160" s="13">
        <v>1333</v>
      </c>
      <c r="D160" s="13" t="s">
        <v>61</v>
      </c>
      <c r="E160" s="58">
        <v>600</v>
      </c>
      <c r="F160" s="195">
        <v>600</v>
      </c>
      <c r="G160" s="120">
        <v>374.1</v>
      </c>
      <c r="H160" s="119">
        <f t="shared" ref="H160:H175" si="10">(G160/F160)*100</f>
        <v>62.350000000000009</v>
      </c>
    </row>
    <row r="161" spans="1:8" x14ac:dyDescent="0.2">
      <c r="A161" s="33"/>
      <c r="B161" s="13"/>
      <c r="C161" s="13">
        <v>1334</v>
      </c>
      <c r="D161" s="13" t="s">
        <v>60</v>
      </c>
      <c r="E161" s="58">
        <v>250</v>
      </c>
      <c r="F161" s="195">
        <v>250</v>
      </c>
      <c r="G161" s="120">
        <v>1023.6</v>
      </c>
      <c r="H161" s="119">
        <f t="shared" si="10"/>
        <v>409.44000000000005</v>
      </c>
    </row>
    <row r="162" spans="1:8" x14ac:dyDescent="0.2">
      <c r="A162" s="33"/>
      <c r="B162" s="13"/>
      <c r="C162" s="13">
        <v>1335</v>
      </c>
      <c r="D162" s="13" t="s">
        <v>59</v>
      </c>
      <c r="E162" s="58">
        <v>25</v>
      </c>
      <c r="F162" s="195">
        <v>25</v>
      </c>
      <c r="G162" s="120">
        <v>24.2</v>
      </c>
      <c r="H162" s="119">
        <f t="shared" si="10"/>
        <v>96.8</v>
      </c>
    </row>
    <row r="163" spans="1:8" x14ac:dyDescent="0.2">
      <c r="A163" s="33"/>
      <c r="B163" s="13"/>
      <c r="C163" s="13">
        <v>1356</v>
      </c>
      <c r="D163" s="13" t="s">
        <v>215</v>
      </c>
      <c r="E163" s="240">
        <v>11000</v>
      </c>
      <c r="F163" s="211">
        <v>11000</v>
      </c>
      <c r="G163" s="120">
        <v>8418.6</v>
      </c>
      <c r="H163" s="119">
        <f t="shared" si="10"/>
        <v>76.532727272727271</v>
      </c>
    </row>
    <row r="164" spans="1:8" x14ac:dyDescent="0.2">
      <c r="A164" s="13"/>
      <c r="B164" s="13"/>
      <c r="C164" s="13">
        <v>1361</v>
      </c>
      <c r="D164" s="13" t="s">
        <v>29</v>
      </c>
      <c r="E164" s="58">
        <v>2040</v>
      </c>
      <c r="F164" s="195">
        <v>2040</v>
      </c>
      <c r="G164" s="120">
        <v>2031.2</v>
      </c>
      <c r="H164" s="119">
        <f t="shared" si="10"/>
        <v>99.568627450980401</v>
      </c>
    </row>
    <row r="165" spans="1:8" ht="15.75" x14ac:dyDescent="0.25">
      <c r="A165" s="34"/>
      <c r="B165" s="34"/>
      <c r="C165" s="13">
        <v>4111</v>
      </c>
      <c r="D165" s="13" t="s">
        <v>463</v>
      </c>
      <c r="E165" s="58">
        <v>0</v>
      </c>
      <c r="F165" s="195">
        <v>31.4</v>
      </c>
      <c r="G165" s="120">
        <v>31.4</v>
      </c>
      <c r="H165" s="119">
        <f t="shared" si="10"/>
        <v>100</v>
      </c>
    </row>
    <row r="166" spans="1:8" ht="15.75" hidden="1" x14ac:dyDescent="0.25">
      <c r="A166" s="34"/>
      <c r="B166" s="34"/>
      <c r="C166" s="13">
        <v>4216</v>
      </c>
      <c r="D166" s="13" t="s">
        <v>49</v>
      </c>
      <c r="E166" s="58">
        <v>0</v>
      </c>
      <c r="F166" s="195">
        <v>0</v>
      </c>
      <c r="G166" s="120">
        <v>0</v>
      </c>
      <c r="H166" s="119" t="e">
        <f t="shared" si="10"/>
        <v>#DIV/0!</v>
      </c>
    </row>
    <row r="167" spans="1:8" ht="15.75" x14ac:dyDescent="0.25">
      <c r="A167" s="34"/>
      <c r="B167" s="34"/>
      <c r="C167" s="13">
        <v>4121</v>
      </c>
      <c r="D167" s="13" t="s">
        <v>469</v>
      </c>
      <c r="E167" s="58">
        <v>0</v>
      </c>
      <c r="F167" s="195">
        <v>0</v>
      </c>
      <c r="G167" s="120">
        <v>3</v>
      </c>
      <c r="H167" s="119" t="e">
        <f t="shared" si="10"/>
        <v>#DIV/0!</v>
      </c>
    </row>
    <row r="168" spans="1:8" ht="15" customHeight="1" x14ac:dyDescent="0.2">
      <c r="A168" s="33"/>
      <c r="B168" s="33">
        <v>1070</v>
      </c>
      <c r="C168" s="33">
        <v>2212</v>
      </c>
      <c r="D168" s="33" t="s">
        <v>216</v>
      </c>
      <c r="E168" s="58">
        <v>35</v>
      </c>
      <c r="F168" s="195">
        <v>35</v>
      </c>
      <c r="G168" s="120">
        <v>25.5</v>
      </c>
      <c r="H168" s="119">
        <f t="shared" si="10"/>
        <v>72.857142857142847</v>
      </c>
    </row>
    <row r="169" spans="1:8" x14ac:dyDescent="0.2">
      <c r="A169" s="13"/>
      <c r="B169" s="13">
        <v>2169</v>
      </c>
      <c r="C169" s="13">
        <v>2212</v>
      </c>
      <c r="D169" s="13" t="s">
        <v>237</v>
      </c>
      <c r="E169" s="58">
        <v>200</v>
      </c>
      <c r="F169" s="195">
        <v>200</v>
      </c>
      <c r="G169" s="120">
        <v>253.9</v>
      </c>
      <c r="H169" s="119">
        <f t="shared" si="10"/>
        <v>126.95</v>
      </c>
    </row>
    <row r="170" spans="1:8" hidden="1" x14ac:dyDescent="0.2">
      <c r="A170" s="33"/>
      <c r="B170" s="33">
        <v>3635</v>
      </c>
      <c r="C170" s="33">
        <v>3122</v>
      </c>
      <c r="D170" s="13" t="s">
        <v>48</v>
      </c>
      <c r="E170" s="58"/>
      <c r="F170" s="195"/>
      <c r="G170" s="120">
        <v>0</v>
      </c>
      <c r="H170" s="119" t="e">
        <f t="shared" si="10"/>
        <v>#DIV/0!</v>
      </c>
    </row>
    <row r="171" spans="1:8" ht="15" customHeight="1" x14ac:dyDescent="0.2">
      <c r="A171" s="33"/>
      <c r="B171" s="33">
        <v>2369</v>
      </c>
      <c r="C171" s="33">
        <v>2212</v>
      </c>
      <c r="D171" s="33" t="s">
        <v>217</v>
      </c>
      <c r="E171" s="58">
        <v>15</v>
      </c>
      <c r="F171" s="195">
        <v>15</v>
      </c>
      <c r="G171" s="120">
        <v>62.5</v>
      </c>
      <c r="H171" s="119">
        <f t="shared" si="10"/>
        <v>416.66666666666669</v>
      </c>
    </row>
    <row r="172" spans="1:8" ht="15" customHeight="1" x14ac:dyDescent="0.2">
      <c r="A172" s="33"/>
      <c r="B172" s="13">
        <v>3322</v>
      </c>
      <c r="C172" s="13">
        <v>2212</v>
      </c>
      <c r="D172" s="13" t="s">
        <v>218</v>
      </c>
      <c r="E172" s="58">
        <v>20</v>
      </c>
      <c r="F172" s="195">
        <v>20</v>
      </c>
      <c r="G172" s="120">
        <v>224</v>
      </c>
      <c r="H172" s="119">
        <f t="shared" si="10"/>
        <v>1120</v>
      </c>
    </row>
    <row r="173" spans="1:8" ht="15" customHeight="1" x14ac:dyDescent="0.2">
      <c r="A173" s="33"/>
      <c r="B173" s="33">
        <v>3749</v>
      </c>
      <c r="C173" s="33">
        <v>2212</v>
      </c>
      <c r="D173" s="33" t="s">
        <v>304</v>
      </c>
      <c r="E173" s="58">
        <v>8</v>
      </c>
      <c r="F173" s="195">
        <v>8</v>
      </c>
      <c r="G173" s="120">
        <v>36</v>
      </c>
      <c r="H173" s="119">
        <f t="shared" si="10"/>
        <v>450</v>
      </c>
    </row>
    <row r="174" spans="1:8" ht="15" customHeight="1" x14ac:dyDescent="0.2">
      <c r="A174" s="33"/>
      <c r="B174" s="13">
        <v>6171</v>
      </c>
      <c r="C174" s="13">
        <v>2212</v>
      </c>
      <c r="D174" s="13" t="s">
        <v>222</v>
      </c>
      <c r="E174" s="58">
        <v>3</v>
      </c>
      <c r="F174" s="195">
        <v>3</v>
      </c>
      <c r="G174" s="120">
        <v>34.700000000000003</v>
      </c>
      <c r="H174" s="119">
        <f t="shared" si="10"/>
        <v>1156.6666666666667</v>
      </c>
    </row>
    <row r="175" spans="1:8" ht="15.75" thickBot="1" x14ac:dyDescent="0.25">
      <c r="A175" s="33"/>
      <c r="B175" s="33">
        <v>6171</v>
      </c>
      <c r="C175" s="33">
        <v>2324</v>
      </c>
      <c r="D175" s="13" t="s">
        <v>238</v>
      </c>
      <c r="E175" s="58">
        <v>58</v>
      </c>
      <c r="F175" s="195">
        <v>58</v>
      </c>
      <c r="G175" s="120">
        <v>70.900000000000006</v>
      </c>
      <c r="H175" s="119">
        <f t="shared" si="10"/>
        <v>122.24137931034484</v>
      </c>
    </row>
    <row r="176" spans="1:8" ht="15" hidden="1" customHeight="1" x14ac:dyDescent="0.2">
      <c r="A176" s="33"/>
      <c r="B176" s="13">
        <v>2169</v>
      </c>
      <c r="C176" s="64">
        <v>2324</v>
      </c>
      <c r="D176" s="13" t="s">
        <v>348</v>
      </c>
      <c r="E176" s="58">
        <v>0</v>
      </c>
      <c r="F176" s="195">
        <v>0</v>
      </c>
      <c r="G176" s="120">
        <v>0</v>
      </c>
      <c r="H176" s="119" t="e">
        <f>(#REF!/F176)*100</f>
        <v>#REF!</v>
      </c>
    </row>
    <row r="177" spans="1:8" ht="15" hidden="1" customHeight="1" x14ac:dyDescent="0.2">
      <c r="A177" s="33"/>
      <c r="B177" s="13">
        <v>6171</v>
      </c>
      <c r="C177" s="13">
        <v>2212</v>
      </c>
      <c r="D177" s="13" t="s">
        <v>319</v>
      </c>
      <c r="E177" s="58"/>
      <c r="F177" s="195"/>
      <c r="G177" s="120">
        <v>0</v>
      </c>
      <c r="H177" s="119" t="e">
        <f>(#REF!/F177)*100</f>
        <v>#REF!</v>
      </c>
    </row>
    <row r="178" spans="1:8" ht="15" hidden="1" customHeight="1" thickBot="1" x14ac:dyDescent="0.25">
      <c r="A178" s="11"/>
      <c r="B178" s="33"/>
      <c r="C178" s="33"/>
      <c r="D178" s="33"/>
      <c r="E178" s="59"/>
      <c r="F178" s="197"/>
      <c r="G178" s="128"/>
      <c r="H178" s="129"/>
    </row>
    <row r="179" spans="1:8" s="6" customFormat="1" ht="21.75" customHeight="1" thickTop="1" thickBot="1" x14ac:dyDescent="0.3">
      <c r="A179" s="41"/>
      <c r="B179" s="41"/>
      <c r="C179" s="41"/>
      <c r="D179" s="40" t="s">
        <v>47</v>
      </c>
      <c r="E179" s="95">
        <f t="shared" ref="E179:G179" si="11">SUM(E160:E178)</f>
        <v>14254</v>
      </c>
      <c r="F179" s="198">
        <f t="shared" si="11"/>
        <v>14285.4</v>
      </c>
      <c r="G179" s="223">
        <f t="shared" si="11"/>
        <v>12613.6</v>
      </c>
      <c r="H179" s="127">
        <f>(G179/F179)*100</f>
        <v>88.297142537135827</v>
      </c>
    </row>
    <row r="180" spans="1:8" ht="15" customHeight="1" x14ac:dyDescent="0.25">
      <c r="A180" s="7"/>
      <c r="B180" s="7"/>
      <c r="C180" s="7"/>
      <c r="D180" s="8"/>
      <c r="E180" s="103"/>
      <c r="F180" s="103"/>
    </row>
    <row r="181" spans="1:8" ht="0.75" customHeight="1" x14ac:dyDescent="0.25">
      <c r="A181" s="7"/>
      <c r="B181" s="7"/>
      <c r="C181" s="7"/>
      <c r="D181" s="8"/>
      <c r="E181" s="103"/>
      <c r="F181" s="103"/>
    </row>
    <row r="182" spans="1:8" ht="15" hidden="1" customHeight="1" x14ac:dyDescent="0.25">
      <c r="A182" s="7"/>
      <c r="B182" s="7"/>
      <c r="C182" s="7"/>
      <c r="D182" s="8"/>
      <c r="E182" s="103"/>
      <c r="F182" s="103"/>
    </row>
    <row r="183" spans="1:8" ht="1.5" customHeight="1" thickBot="1" x14ac:dyDescent="0.3">
      <c r="A183" s="7"/>
      <c r="B183" s="7"/>
      <c r="C183" s="7"/>
      <c r="D183" s="8"/>
      <c r="E183" s="103"/>
      <c r="F183" s="103"/>
    </row>
    <row r="184" spans="1:8" ht="15.75" x14ac:dyDescent="0.25">
      <c r="A184" s="24" t="s">
        <v>14</v>
      </c>
      <c r="B184" s="24" t="s">
        <v>447</v>
      </c>
      <c r="C184" s="24" t="s">
        <v>448</v>
      </c>
      <c r="D184" s="23" t="s">
        <v>12</v>
      </c>
      <c r="E184" s="22" t="s">
        <v>11</v>
      </c>
      <c r="F184" s="22" t="s">
        <v>11</v>
      </c>
      <c r="G184" s="22" t="s">
        <v>0</v>
      </c>
      <c r="H184" s="121" t="s">
        <v>384</v>
      </c>
    </row>
    <row r="185" spans="1:8" ht="15.75" customHeight="1" thickBot="1" x14ac:dyDescent="0.3">
      <c r="A185" s="21"/>
      <c r="B185" s="21"/>
      <c r="C185" s="21"/>
      <c r="D185" s="20"/>
      <c r="E185" s="203" t="s">
        <v>10</v>
      </c>
      <c r="F185" s="205" t="s">
        <v>9</v>
      </c>
      <c r="G185" s="203" t="s">
        <v>386</v>
      </c>
      <c r="H185" s="130" t="s">
        <v>385</v>
      </c>
    </row>
    <row r="186" spans="1:8" ht="20.25" customHeight="1" thickTop="1" x14ac:dyDescent="0.25">
      <c r="A186" s="19">
        <v>110</v>
      </c>
      <c r="B186" s="34"/>
      <c r="C186" s="34"/>
      <c r="D186" s="34" t="s">
        <v>46</v>
      </c>
      <c r="E186" s="57"/>
      <c r="F186" s="208"/>
      <c r="G186" s="226"/>
      <c r="H186" s="138"/>
    </row>
    <row r="187" spans="1:8" ht="8.25" customHeight="1" x14ac:dyDescent="0.25">
      <c r="A187" s="19"/>
      <c r="B187" s="34"/>
      <c r="C187" s="34"/>
      <c r="D187" s="34"/>
      <c r="E187" s="57"/>
      <c r="F187" s="209"/>
      <c r="G187" s="220"/>
      <c r="H187" s="124"/>
    </row>
    <row r="188" spans="1:8" x14ac:dyDescent="0.2">
      <c r="A188" s="13"/>
      <c r="B188" s="13"/>
      <c r="C188" s="13">
        <v>1111</v>
      </c>
      <c r="D188" s="13" t="s">
        <v>425</v>
      </c>
      <c r="E188" s="58">
        <v>94418</v>
      </c>
      <c r="F188" s="195">
        <v>94418</v>
      </c>
      <c r="G188" s="120">
        <v>79373.2</v>
      </c>
      <c r="H188" s="119">
        <f t="shared" ref="H188:H239" si="12">(G188/F188)*100</f>
        <v>84.065750174754811</v>
      </c>
    </row>
    <row r="189" spans="1:8" x14ac:dyDescent="0.2">
      <c r="A189" s="13"/>
      <c r="B189" s="13"/>
      <c r="C189" s="13">
        <v>1112</v>
      </c>
      <c r="D189" s="13" t="s">
        <v>426</v>
      </c>
      <c r="E189" s="58">
        <v>2083</v>
      </c>
      <c r="F189" s="195">
        <v>2083</v>
      </c>
      <c r="G189" s="120">
        <v>1604.8</v>
      </c>
      <c r="H189" s="119">
        <f t="shared" si="12"/>
        <v>77.042726836293809</v>
      </c>
    </row>
    <row r="190" spans="1:8" x14ac:dyDescent="0.2">
      <c r="A190" s="13"/>
      <c r="B190" s="13"/>
      <c r="C190" s="13">
        <v>1113</v>
      </c>
      <c r="D190" s="13" t="s">
        <v>427</v>
      </c>
      <c r="E190" s="58">
        <v>6723</v>
      </c>
      <c r="F190" s="195">
        <v>6723</v>
      </c>
      <c r="G190" s="120">
        <v>6949.6</v>
      </c>
      <c r="H190" s="119">
        <f t="shared" si="12"/>
        <v>103.370519113491</v>
      </c>
    </row>
    <row r="191" spans="1:8" x14ac:dyDescent="0.2">
      <c r="A191" s="13"/>
      <c r="B191" s="13"/>
      <c r="C191" s="13">
        <v>1121</v>
      </c>
      <c r="D191" s="13" t="s">
        <v>45</v>
      </c>
      <c r="E191" s="58">
        <v>69573</v>
      </c>
      <c r="F191" s="195">
        <v>69573</v>
      </c>
      <c r="G191" s="120">
        <v>63635.1</v>
      </c>
      <c r="H191" s="119">
        <f t="shared" si="12"/>
        <v>91.465223578112202</v>
      </c>
    </row>
    <row r="192" spans="1:8" x14ac:dyDescent="0.2">
      <c r="A192" s="13"/>
      <c r="B192" s="13"/>
      <c r="C192" s="13">
        <v>1122</v>
      </c>
      <c r="D192" s="13" t="s">
        <v>44</v>
      </c>
      <c r="E192" s="58">
        <v>12000</v>
      </c>
      <c r="F192" s="195">
        <v>16192</v>
      </c>
      <c r="G192" s="120">
        <v>16192</v>
      </c>
      <c r="H192" s="119">
        <f t="shared" si="12"/>
        <v>100</v>
      </c>
    </row>
    <row r="193" spans="1:8" x14ac:dyDescent="0.2">
      <c r="A193" s="13"/>
      <c r="B193" s="13"/>
      <c r="C193" s="13">
        <v>1211</v>
      </c>
      <c r="D193" s="13" t="s">
        <v>43</v>
      </c>
      <c r="E193" s="58">
        <v>166730</v>
      </c>
      <c r="F193" s="195">
        <v>166730</v>
      </c>
      <c r="G193" s="120">
        <v>138468.9</v>
      </c>
      <c r="H193" s="119">
        <f t="shared" si="12"/>
        <v>83.049781083188392</v>
      </c>
    </row>
    <row r="194" spans="1:8" x14ac:dyDescent="0.2">
      <c r="A194" s="13"/>
      <c r="B194" s="13"/>
      <c r="C194" s="13">
        <v>1340</v>
      </c>
      <c r="D194" s="13" t="s">
        <v>42</v>
      </c>
      <c r="E194" s="58">
        <v>13100</v>
      </c>
      <c r="F194" s="195">
        <v>13100</v>
      </c>
      <c r="G194" s="120">
        <v>13268.9</v>
      </c>
      <c r="H194" s="119">
        <f t="shared" si="12"/>
        <v>101.28931297709924</v>
      </c>
    </row>
    <row r="195" spans="1:8" x14ac:dyDescent="0.2">
      <c r="A195" s="13"/>
      <c r="B195" s="13"/>
      <c r="C195" s="13">
        <v>1341</v>
      </c>
      <c r="D195" s="13" t="s">
        <v>41</v>
      </c>
      <c r="E195" s="58">
        <v>850</v>
      </c>
      <c r="F195" s="195">
        <v>850</v>
      </c>
      <c r="G195" s="120">
        <v>919</v>
      </c>
      <c r="H195" s="119">
        <f t="shared" si="12"/>
        <v>108.11764705882352</v>
      </c>
    </row>
    <row r="196" spans="1:8" ht="15" customHeight="1" x14ac:dyDescent="0.25">
      <c r="A196" s="37"/>
      <c r="B196" s="34"/>
      <c r="C196" s="35">
        <v>1342</v>
      </c>
      <c r="D196" s="35" t="s">
        <v>40</v>
      </c>
      <c r="E196" s="58">
        <v>120</v>
      </c>
      <c r="F196" s="195">
        <v>120</v>
      </c>
      <c r="G196" s="120">
        <v>195</v>
      </c>
      <c r="H196" s="119">
        <f t="shared" si="12"/>
        <v>162.5</v>
      </c>
    </row>
    <row r="197" spans="1:8" x14ac:dyDescent="0.2">
      <c r="A197" s="36"/>
      <c r="B197" s="35"/>
      <c r="C197" s="35">
        <v>1343</v>
      </c>
      <c r="D197" s="35" t="s">
        <v>39</v>
      </c>
      <c r="E197" s="58">
        <v>1100</v>
      </c>
      <c r="F197" s="195">
        <v>1100</v>
      </c>
      <c r="G197" s="120">
        <v>1092.7</v>
      </c>
      <c r="H197" s="119">
        <f t="shared" si="12"/>
        <v>99.336363636363643</v>
      </c>
    </row>
    <row r="198" spans="1:8" x14ac:dyDescent="0.2">
      <c r="A198" s="12"/>
      <c r="B198" s="13"/>
      <c r="C198" s="13">
        <v>1345</v>
      </c>
      <c r="D198" s="13" t="s">
        <v>239</v>
      </c>
      <c r="E198" s="58">
        <v>240</v>
      </c>
      <c r="F198" s="195">
        <v>240</v>
      </c>
      <c r="G198" s="120">
        <v>300.7</v>
      </c>
      <c r="H198" s="119">
        <f t="shared" si="12"/>
        <v>125.29166666666667</v>
      </c>
    </row>
    <row r="199" spans="1:8" x14ac:dyDescent="0.2">
      <c r="A199" s="13"/>
      <c r="B199" s="13"/>
      <c r="C199" s="13">
        <v>1361</v>
      </c>
      <c r="D199" s="13" t="s">
        <v>38</v>
      </c>
      <c r="E199" s="58">
        <v>0</v>
      </c>
      <c r="F199" s="195">
        <v>0</v>
      </c>
      <c r="G199" s="120">
        <v>1.4</v>
      </c>
      <c r="H199" s="119" t="e">
        <f t="shared" si="12"/>
        <v>#DIV/0!</v>
      </c>
    </row>
    <row r="200" spans="1:8" x14ac:dyDescent="0.2">
      <c r="A200" s="13"/>
      <c r="B200" s="13"/>
      <c r="C200" s="13">
        <v>1381</v>
      </c>
      <c r="D200" s="13" t="s">
        <v>428</v>
      </c>
      <c r="E200" s="58">
        <v>0</v>
      </c>
      <c r="F200" s="195">
        <v>0</v>
      </c>
      <c r="G200" s="120">
        <v>1463.7</v>
      </c>
      <c r="H200" s="119" t="e">
        <f t="shared" si="12"/>
        <v>#DIV/0!</v>
      </c>
    </row>
    <row r="201" spans="1:8" hidden="1" x14ac:dyDescent="0.2">
      <c r="A201" s="13"/>
      <c r="B201" s="13"/>
      <c r="C201" s="13">
        <v>1382</v>
      </c>
      <c r="D201" s="13" t="s">
        <v>294</v>
      </c>
      <c r="E201" s="58"/>
      <c r="F201" s="195"/>
      <c r="G201" s="120">
        <v>0</v>
      </c>
      <c r="H201" s="119" t="e">
        <f t="shared" si="12"/>
        <v>#DIV/0!</v>
      </c>
    </row>
    <row r="202" spans="1:8" hidden="1" x14ac:dyDescent="0.2">
      <c r="A202" s="13"/>
      <c r="B202" s="13"/>
      <c r="C202" s="13">
        <v>1383</v>
      </c>
      <c r="D202" s="13" t="s">
        <v>245</v>
      </c>
      <c r="E202" s="58"/>
      <c r="F202" s="195"/>
      <c r="G202" s="120">
        <v>0</v>
      </c>
      <c r="H202" s="119" t="e">
        <f t="shared" si="12"/>
        <v>#DIV/0!</v>
      </c>
    </row>
    <row r="203" spans="1:8" x14ac:dyDescent="0.2">
      <c r="A203" s="13"/>
      <c r="B203" s="13"/>
      <c r="C203" s="13">
        <v>1511</v>
      </c>
      <c r="D203" s="13" t="s">
        <v>37</v>
      </c>
      <c r="E203" s="58">
        <v>23000</v>
      </c>
      <c r="F203" s="195">
        <v>23000</v>
      </c>
      <c r="G203" s="120">
        <v>16697.099999999999</v>
      </c>
      <c r="H203" s="119">
        <f t="shared" si="12"/>
        <v>72.596086956521731</v>
      </c>
    </row>
    <row r="204" spans="1:8" x14ac:dyDescent="0.2">
      <c r="A204" s="13"/>
      <c r="B204" s="13"/>
      <c r="C204" s="13">
        <v>2451</v>
      </c>
      <c r="D204" s="13" t="s">
        <v>434</v>
      </c>
      <c r="E204" s="58">
        <v>0</v>
      </c>
      <c r="F204" s="195">
        <v>293</v>
      </c>
      <c r="G204" s="120">
        <v>313</v>
      </c>
      <c r="H204" s="119">
        <f t="shared" si="12"/>
        <v>106.82593856655289</v>
      </c>
    </row>
    <row r="205" spans="1:8" hidden="1" x14ac:dyDescent="0.2">
      <c r="A205" s="13"/>
      <c r="B205" s="13"/>
      <c r="C205" s="13">
        <v>3201</v>
      </c>
      <c r="D205" s="13" t="s">
        <v>373</v>
      </c>
      <c r="E205" s="58">
        <v>0</v>
      </c>
      <c r="F205" s="195">
        <v>0</v>
      </c>
      <c r="G205" s="120">
        <v>0</v>
      </c>
      <c r="H205" s="119" t="e">
        <f t="shared" si="12"/>
        <v>#DIV/0!</v>
      </c>
    </row>
    <row r="206" spans="1:8" x14ac:dyDescent="0.2">
      <c r="A206" s="13"/>
      <c r="B206" s="13"/>
      <c r="C206" s="13">
        <v>4112</v>
      </c>
      <c r="D206" s="13" t="s">
        <v>36</v>
      </c>
      <c r="E206" s="58">
        <v>41223</v>
      </c>
      <c r="F206" s="195">
        <v>44026.3</v>
      </c>
      <c r="G206" s="128">
        <v>36689</v>
      </c>
      <c r="H206" s="119">
        <f t="shared" si="12"/>
        <v>83.334279737338818</v>
      </c>
    </row>
    <row r="207" spans="1:8" x14ac:dyDescent="0.2">
      <c r="A207" s="12">
        <v>33063</v>
      </c>
      <c r="B207" s="13"/>
      <c r="C207" s="13">
        <v>4116</v>
      </c>
      <c r="D207" s="13" t="s">
        <v>212</v>
      </c>
      <c r="E207" s="58">
        <v>0</v>
      </c>
      <c r="F207" s="195">
        <v>5431.7</v>
      </c>
      <c r="G207" s="120">
        <v>5965.7</v>
      </c>
      <c r="H207" s="119">
        <f t="shared" si="12"/>
        <v>109.83117624316512</v>
      </c>
    </row>
    <row r="208" spans="1:8" x14ac:dyDescent="0.2">
      <c r="A208" s="12">
        <v>13013</v>
      </c>
      <c r="B208" s="13"/>
      <c r="C208" s="13">
        <v>4116</v>
      </c>
      <c r="D208" s="13" t="s">
        <v>429</v>
      </c>
      <c r="E208" s="58">
        <v>0</v>
      </c>
      <c r="F208" s="195">
        <v>89</v>
      </c>
      <c r="G208" s="120">
        <v>424.6</v>
      </c>
      <c r="H208" s="119">
        <f t="shared" si="12"/>
        <v>477.07865168539331</v>
      </c>
    </row>
    <row r="209" spans="1:8" hidden="1" x14ac:dyDescent="0.2">
      <c r="A209" s="12">
        <v>34053</v>
      </c>
      <c r="B209" s="13"/>
      <c r="C209" s="13">
        <v>4116</v>
      </c>
      <c r="D209" s="13" t="s">
        <v>344</v>
      </c>
      <c r="E209" s="58">
        <v>0</v>
      </c>
      <c r="F209" s="195">
        <v>0</v>
      </c>
      <c r="G209" s="120">
        <v>0</v>
      </c>
      <c r="H209" s="119" t="e">
        <f t="shared" si="12"/>
        <v>#DIV/0!</v>
      </c>
    </row>
    <row r="210" spans="1:8" hidden="1" x14ac:dyDescent="0.2">
      <c r="A210" s="12">
        <v>34070</v>
      </c>
      <c r="B210" s="13"/>
      <c r="C210" s="13">
        <v>4116</v>
      </c>
      <c r="D210" s="13" t="s">
        <v>301</v>
      </c>
      <c r="E210" s="58">
        <v>0</v>
      </c>
      <c r="F210" s="195">
        <v>0</v>
      </c>
      <c r="G210" s="120">
        <v>0</v>
      </c>
      <c r="H210" s="119" t="e">
        <f t="shared" si="12"/>
        <v>#DIV/0!</v>
      </c>
    </row>
    <row r="211" spans="1:8" hidden="1" x14ac:dyDescent="0.2">
      <c r="A211" s="12">
        <v>341</v>
      </c>
      <c r="B211" s="13"/>
      <c r="C211" s="13">
        <v>4122</v>
      </c>
      <c r="D211" s="13" t="s">
        <v>313</v>
      </c>
      <c r="E211" s="58">
        <v>0</v>
      </c>
      <c r="F211" s="195">
        <v>0</v>
      </c>
      <c r="G211" s="120">
        <v>0</v>
      </c>
      <c r="H211" s="119" t="e">
        <f t="shared" si="12"/>
        <v>#DIV/0!</v>
      </c>
    </row>
    <row r="212" spans="1:8" hidden="1" x14ac:dyDescent="0.2">
      <c r="A212" s="13">
        <v>431</v>
      </c>
      <c r="B212" s="13"/>
      <c r="C212" s="13">
        <v>4122</v>
      </c>
      <c r="D212" s="13" t="s">
        <v>290</v>
      </c>
      <c r="E212" s="58">
        <v>0</v>
      </c>
      <c r="F212" s="195">
        <v>0</v>
      </c>
      <c r="G212" s="120">
        <v>0</v>
      </c>
      <c r="H212" s="119" t="e">
        <f t="shared" si="12"/>
        <v>#DIV/0!</v>
      </c>
    </row>
    <row r="213" spans="1:8" x14ac:dyDescent="0.2">
      <c r="A213" s="13">
        <v>341</v>
      </c>
      <c r="B213" s="13"/>
      <c r="C213" s="13">
        <v>4122</v>
      </c>
      <c r="D213" s="13" t="s">
        <v>458</v>
      </c>
      <c r="E213" s="58">
        <v>0</v>
      </c>
      <c r="F213" s="195">
        <v>250</v>
      </c>
      <c r="G213" s="120">
        <v>250</v>
      </c>
      <c r="H213" s="119">
        <f t="shared" si="12"/>
        <v>100</v>
      </c>
    </row>
    <row r="214" spans="1:8" x14ac:dyDescent="0.2">
      <c r="A214" s="13">
        <v>435</v>
      </c>
      <c r="B214" s="13"/>
      <c r="C214" s="13">
        <v>4122</v>
      </c>
      <c r="D214" s="13" t="s">
        <v>291</v>
      </c>
      <c r="E214" s="58">
        <v>0</v>
      </c>
      <c r="F214" s="195">
        <v>1736</v>
      </c>
      <c r="G214" s="120">
        <v>1736</v>
      </c>
      <c r="H214" s="119">
        <f t="shared" si="12"/>
        <v>100</v>
      </c>
    </row>
    <row r="215" spans="1:8" x14ac:dyDescent="0.2">
      <c r="A215" s="13">
        <v>214</v>
      </c>
      <c r="B215" s="13"/>
      <c r="C215" s="13">
        <v>4122</v>
      </c>
      <c r="D215" s="13" t="s">
        <v>307</v>
      </c>
      <c r="E215" s="58">
        <v>0</v>
      </c>
      <c r="F215" s="195">
        <v>50</v>
      </c>
      <c r="G215" s="120">
        <v>50</v>
      </c>
      <c r="H215" s="119">
        <f t="shared" si="12"/>
        <v>100</v>
      </c>
    </row>
    <row r="216" spans="1:8" x14ac:dyDescent="0.2">
      <c r="A216" s="13">
        <v>331</v>
      </c>
      <c r="B216" s="13"/>
      <c r="C216" s="13">
        <v>4122</v>
      </c>
      <c r="D216" s="13" t="s">
        <v>308</v>
      </c>
      <c r="E216" s="58">
        <v>0</v>
      </c>
      <c r="F216" s="195">
        <v>322</v>
      </c>
      <c r="G216" s="128">
        <v>322</v>
      </c>
      <c r="H216" s="119">
        <f t="shared" si="12"/>
        <v>100</v>
      </c>
    </row>
    <row r="217" spans="1:8" x14ac:dyDescent="0.2">
      <c r="A217" s="12">
        <v>13305</v>
      </c>
      <c r="B217" s="13"/>
      <c r="C217" s="13">
        <v>4122</v>
      </c>
      <c r="D217" s="13" t="s">
        <v>293</v>
      </c>
      <c r="E217" s="58">
        <v>0</v>
      </c>
      <c r="F217" s="195">
        <v>29629.599999999999</v>
      </c>
      <c r="G217" s="120">
        <v>29629.599999999999</v>
      </c>
      <c r="H217" s="119">
        <f t="shared" si="12"/>
        <v>100</v>
      </c>
    </row>
    <row r="218" spans="1:8" x14ac:dyDescent="0.2">
      <c r="A218" s="13">
        <v>13014</v>
      </c>
      <c r="B218" s="13"/>
      <c r="C218" s="13">
        <v>4122</v>
      </c>
      <c r="D218" s="13" t="s">
        <v>324</v>
      </c>
      <c r="E218" s="58">
        <v>0</v>
      </c>
      <c r="F218" s="195">
        <v>284</v>
      </c>
      <c r="G218" s="120">
        <v>377</v>
      </c>
      <c r="H218" s="119">
        <f t="shared" si="12"/>
        <v>132.74647887323943</v>
      </c>
    </row>
    <row r="219" spans="1:8" x14ac:dyDescent="0.2">
      <c r="A219" s="13">
        <v>33500</v>
      </c>
      <c r="B219" s="13"/>
      <c r="C219" s="13">
        <v>4216</v>
      </c>
      <c r="D219" s="13" t="s">
        <v>453</v>
      </c>
      <c r="E219" s="58">
        <v>0</v>
      </c>
      <c r="F219" s="195">
        <v>84</v>
      </c>
      <c r="G219" s="120">
        <v>84</v>
      </c>
      <c r="H219" s="119">
        <f t="shared" si="12"/>
        <v>100</v>
      </c>
    </row>
    <row r="220" spans="1:8" x14ac:dyDescent="0.2">
      <c r="A220" s="13"/>
      <c r="B220" s="13">
        <v>3111</v>
      </c>
      <c r="C220" s="13">
        <v>2229</v>
      </c>
      <c r="D220" s="13" t="s">
        <v>460</v>
      </c>
      <c r="E220" s="58">
        <v>0</v>
      </c>
      <c r="F220" s="195">
        <v>56.7</v>
      </c>
      <c r="G220" s="120">
        <v>56.6</v>
      </c>
      <c r="H220" s="119">
        <f t="shared" si="12"/>
        <v>99.82363315696648</v>
      </c>
    </row>
    <row r="221" spans="1:8" x14ac:dyDescent="0.2">
      <c r="A221" s="13"/>
      <c r="B221" s="13">
        <v>3113</v>
      </c>
      <c r="C221" s="13">
        <v>2119</v>
      </c>
      <c r="D221" s="13" t="s">
        <v>68</v>
      </c>
      <c r="E221" s="58">
        <v>143</v>
      </c>
      <c r="F221" s="195">
        <v>143</v>
      </c>
      <c r="G221" s="120">
        <v>144.6</v>
      </c>
      <c r="H221" s="119">
        <f t="shared" si="12"/>
        <v>101.11888111888112</v>
      </c>
    </row>
    <row r="222" spans="1:8" x14ac:dyDescent="0.2">
      <c r="A222" s="13"/>
      <c r="B222" s="13">
        <v>3113</v>
      </c>
      <c r="C222" s="13">
        <v>2122</v>
      </c>
      <c r="D222" s="13" t="s">
        <v>414</v>
      </c>
      <c r="E222" s="58">
        <v>0</v>
      </c>
      <c r="F222" s="195">
        <v>214</v>
      </c>
      <c r="G222" s="120">
        <v>214</v>
      </c>
      <c r="H222" s="119">
        <f t="shared" si="12"/>
        <v>100</v>
      </c>
    </row>
    <row r="223" spans="1:8" x14ac:dyDescent="0.2">
      <c r="A223" s="13"/>
      <c r="B223" s="13">
        <v>3113</v>
      </c>
      <c r="C223" s="13">
        <v>2229</v>
      </c>
      <c r="D223" s="13" t="s">
        <v>459</v>
      </c>
      <c r="E223" s="58">
        <v>0</v>
      </c>
      <c r="F223" s="195">
        <v>119.8</v>
      </c>
      <c r="G223" s="120">
        <v>119.4</v>
      </c>
      <c r="H223" s="119">
        <f t="shared" si="12"/>
        <v>99.666110183639418</v>
      </c>
    </row>
    <row r="224" spans="1:8" x14ac:dyDescent="0.2">
      <c r="A224" s="13"/>
      <c r="B224" s="13">
        <v>3313</v>
      </c>
      <c r="C224" s="13">
        <v>2132</v>
      </c>
      <c r="D224" s="13" t="s">
        <v>67</v>
      </c>
      <c r="E224" s="58">
        <v>332</v>
      </c>
      <c r="F224" s="195">
        <v>332</v>
      </c>
      <c r="G224" s="120">
        <v>213.3</v>
      </c>
      <c r="H224" s="119">
        <f t="shared" si="12"/>
        <v>64.246987951807228</v>
      </c>
    </row>
    <row r="225" spans="1:8" x14ac:dyDescent="0.2">
      <c r="A225" s="13"/>
      <c r="B225" s="13">
        <v>3313</v>
      </c>
      <c r="C225" s="13">
        <v>2133</v>
      </c>
      <c r="D225" s="13" t="s">
        <v>66</v>
      </c>
      <c r="E225" s="58">
        <v>18</v>
      </c>
      <c r="F225" s="195">
        <v>18</v>
      </c>
      <c r="G225" s="120">
        <v>11.7</v>
      </c>
      <c r="H225" s="119">
        <f t="shared" si="12"/>
        <v>64.999999999999986</v>
      </c>
    </row>
    <row r="226" spans="1:8" x14ac:dyDescent="0.2">
      <c r="A226" s="13"/>
      <c r="B226" s="13">
        <v>3412</v>
      </c>
      <c r="C226" s="13">
        <v>2324</v>
      </c>
      <c r="D226" s="13" t="s">
        <v>214</v>
      </c>
      <c r="E226" s="58">
        <v>0</v>
      </c>
      <c r="F226" s="195">
        <v>0</v>
      </c>
      <c r="G226" s="120">
        <v>5.3</v>
      </c>
      <c r="H226" s="119" t="e">
        <f t="shared" si="12"/>
        <v>#DIV/0!</v>
      </c>
    </row>
    <row r="227" spans="1:8" x14ac:dyDescent="0.2">
      <c r="A227" s="13"/>
      <c r="B227" s="13">
        <v>3412</v>
      </c>
      <c r="C227" s="13">
        <v>3113</v>
      </c>
      <c r="D227" s="13" t="s">
        <v>318</v>
      </c>
      <c r="E227" s="58">
        <v>0</v>
      </c>
      <c r="F227" s="195">
        <v>0</v>
      </c>
      <c r="G227" s="120">
        <v>4.5</v>
      </c>
      <c r="H227" s="119" t="e">
        <f t="shared" si="12"/>
        <v>#DIV/0!</v>
      </c>
    </row>
    <row r="228" spans="1:8" hidden="1" x14ac:dyDescent="0.2">
      <c r="A228" s="13"/>
      <c r="B228" s="13">
        <v>4359</v>
      </c>
      <c r="C228" s="13">
        <v>2122</v>
      </c>
      <c r="D228" s="13" t="s">
        <v>345</v>
      </c>
      <c r="E228" s="58">
        <v>0</v>
      </c>
      <c r="F228" s="195">
        <v>0</v>
      </c>
      <c r="G228" s="120">
        <v>0</v>
      </c>
      <c r="H228" s="119" t="e">
        <f t="shared" si="12"/>
        <v>#DIV/0!</v>
      </c>
    </row>
    <row r="229" spans="1:8" ht="15.6" customHeight="1" x14ac:dyDescent="0.2">
      <c r="A229" s="13"/>
      <c r="B229" s="13">
        <v>6171</v>
      </c>
      <c r="C229" s="13">
        <v>2212</v>
      </c>
      <c r="D229" s="13" t="s">
        <v>240</v>
      </c>
      <c r="E229" s="58">
        <v>10</v>
      </c>
      <c r="F229" s="195">
        <v>10</v>
      </c>
      <c r="G229" s="120">
        <v>8.5</v>
      </c>
      <c r="H229" s="119">
        <f t="shared" si="12"/>
        <v>85</v>
      </c>
    </row>
    <row r="230" spans="1:8" ht="15.6" hidden="1" customHeight="1" x14ac:dyDescent="0.2">
      <c r="A230" s="13"/>
      <c r="B230" s="13">
        <v>6171</v>
      </c>
      <c r="C230" s="13">
        <v>2324</v>
      </c>
      <c r="D230" s="13" t="s">
        <v>241</v>
      </c>
      <c r="E230" s="58"/>
      <c r="F230" s="195"/>
      <c r="G230" s="120">
        <v>0</v>
      </c>
      <c r="H230" s="119" t="e">
        <f t="shared" si="12"/>
        <v>#DIV/0!</v>
      </c>
    </row>
    <row r="231" spans="1:8" ht="15.6" customHeight="1" x14ac:dyDescent="0.2">
      <c r="A231" s="13"/>
      <c r="B231" s="13">
        <v>6310</v>
      </c>
      <c r="C231" s="13">
        <v>2141</v>
      </c>
      <c r="D231" s="13" t="s">
        <v>244</v>
      </c>
      <c r="E231" s="58">
        <v>10</v>
      </c>
      <c r="F231" s="195">
        <v>10</v>
      </c>
      <c r="G231" s="120">
        <v>2.9</v>
      </c>
      <c r="H231" s="119">
        <f t="shared" si="12"/>
        <v>28.999999999999996</v>
      </c>
    </row>
    <row r="232" spans="1:8" hidden="1" x14ac:dyDescent="0.2">
      <c r="A232" s="13"/>
      <c r="B232" s="13">
        <v>6310</v>
      </c>
      <c r="C232" s="13">
        <v>2324</v>
      </c>
      <c r="D232" s="13" t="s">
        <v>35</v>
      </c>
      <c r="E232" s="58"/>
      <c r="F232" s="195"/>
      <c r="G232" s="120">
        <v>0</v>
      </c>
      <c r="H232" s="119" t="e">
        <f t="shared" si="12"/>
        <v>#DIV/0!</v>
      </c>
    </row>
    <row r="233" spans="1:8" hidden="1" x14ac:dyDescent="0.2">
      <c r="A233" s="13"/>
      <c r="B233" s="13">
        <v>6310</v>
      </c>
      <c r="C233" s="13">
        <v>2142</v>
      </c>
      <c r="D233" s="13" t="s">
        <v>242</v>
      </c>
      <c r="E233" s="58">
        <v>0</v>
      </c>
      <c r="F233" s="195">
        <v>0</v>
      </c>
      <c r="G233" s="120">
        <v>0</v>
      </c>
      <c r="H233" s="119" t="e">
        <f t="shared" si="12"/>
        <v>#DIV/0!</v>
      </c>
    </row>
    <row r="234" spans="1:8" hidden="1" x14ac:dyDescent="0.2">
      <c r="A234" s="13"/>
      <c r="B234" s="13">
        <v>6310</v>
      </c>
      <c r="C234" s="13">
        <v>2143</v>
      </c>
      <c r="D234" s="13" t="s">
        <v>34</v>
      </c>
      <c r="E234" s="58">
        <v>0</v>
      </c>
      <c r="F234" s="195">
        <v>0</v>
      </c>
      <c r="G234" s="120">
        <v>0</v>
      </c>
      <c r="H234" s="119" t="e">
        <f t="shared" si="12"/>
        <v>#DIV/0!</v>
      </c>
    </row>
    <row r="235" spans="1:8" hidden="1" x14ac:dyDescent="0.2">
      <c r="A235" s="13"/>
      <c r="B235" s="13">
        <v>6310</v>
      </c>
      <c r="C235" s="13">
        <v>2329</v>
      </c>
      <c r="D235" s="13" t="s">
        <v>33</v>
      </c>
      <c r="E235" s="58"/>
      <c r="F235" s="195"/>
      <c r="G235" s="120">
        <v>0</v>
      </c>
      <c r="H235" s="119" t="e">
        <f t="shared" si="12"/>
        <v>#DIV/0!</v>
      </c>
    </row>
    <row r="236" spans="1:8" hidden="1" x14ac:dyDescent="0.2">
      <c r="A236" s="13"/>
      <c r="B236" s="13">
        <v>6330</v>
      </c>
      <c r="C236" s="13">
        <v>4132</v>
      </c>
      <c r="D236" s="13" t="s">
        <v>32</v>
      </c>
      <c r="E236" s="58">
        <v>0</v>
      </c>
      <c r="F236" s="195">
        <v>0</v>
      </c>
      <c r="G236" s="120">
        <v>0</v>
      </c>
      <c r="H236" s="119" t="e">
        <f t="shared" si="12"/>
        <v>#DIV/0!</v>
      </c>
    </row>
    <row r="237" spans="1:8" hidden="1" x14ac:dyDescent="0.2">
      <c r="A237" s="13"/>
      <c r="B237" s="13">
        <v>6409</v>
      </c>
      <c r="C237" s="13">
        <v>2328</v>
      </c>
      <c r="D237" s="13" t="s">
        <v>243</v>
      </c>
      <c r="E237" s="58">
        <v>0</v>
      </c>
      <c r="F237" s="195">
        <v>0</v>
      </c>
      <c r="G237" s="120">
        <v>0</v>
      </c>
      <c r="H237" s="119" t="e">
        <f t="shared" si="12"/>
        <v>#DIV/0!</v>
      </c>
    </row>
    <row r="238" spans="1:8" x14ac:dyDescent="0.2">
      <c r="A238" s="33"/>
      <c r="B238" s="13">
        <v>6402</v>
      </c>
      <c r="C238" s="13">
        <v>2229</v>
      </c>
      <c r="D238" s="13" t="s">
        <v>63</v>
      </c>
      <c r="E238" s="58">
        <v>0</v>
      </c>
      <c r="F238" s="195">
        <v>0</v>
      </c>
      <c r="G238" s="120">
        <v>0.4</v>
      </c>
      <c r="H238" s="119" t="e">
        <f t="shared" si="12"/>
        <v>#DIV/0!</v>
      </c>
    </row>
    <row r="239" spans="1:8" x14ac:dyDescent="0.2">
      <c r="A239" s="33"/>
      <c r="B239" s="13">
        <v>6409</v>
      </c>
      <c r="C239" s="13">
        <v>2328</v>
      </c>
      <c r="D239" s="13" t="s">
        <v>415</v>
      </c>
      <c r="E239" s="58">
        <v>0</v>
      </c>
      <c r="F239" s="195">
        <v>0</v>
      </c>
      <c r="G239" s="120">
        <v>8.8000000000000007</v>
      </c>
      <c r="H239" s="119" t="e">
        <f t="shared" si="12"/>
        <v>#DIV/0!</v>
      </c>
    </row>
    <row r="240" spans="1:8" hidden="1" x14ac:dyDescent="0.2">
      <c r="A240" s="33"/>
      <c r="B240" s="13">
        <v>6409</v>
      </c>
      <c r="C240" s="13">
        <v>2329</v>
      </c>
      <c r="D240" s="13" t="s">
        <v>19</v>
      </c>
      <c r="E240" s="58">
        <v>0</v>
      </c>
      <c r="F240" s="195">
        <v>0</v>
      </c>
      <c r="G240" s="120">
        <v>0</v>
      </c>
      <c r="H240" s="119" t="e">
        <f>(#REF!/F240)*100</f>
        <v>#REF!</v>
      </c>
    </row>
    <row r="241" spans="1:8" ht="9" customHeight="1" thickBot="1" x14ac:dyDescent="0.3">
      <c r="A241" s="11"/>
      <c r="B241" s="11"/>
      <c r="C241" s="11"/>
      <c r="D241" s="11"/>
      <c r="E241" s="241"/>
      <c r="F241" s="212"/>
      <c r="G241" s="228"/>
      <c r="H241" s="136"/>
    </row>
    <row r="242" spans="1:8" s="6" customFormat="1" ht="21.75" customHeight="1" thickTop="1" thickBot="1" x14ac:dyDescent="0.3">
      <c r="A242" s="9"/>
      <c r="B242" s="9"/>
      <c r="C242" s="9"/>
      <c r="D242" s="28" t="s">
        <v>31</v>
      </c>
      <c r="E242" s="230">
        <f t="shared" ref="E242:G242" si="13">SUM(E188:E241)</f>
        <v>431673</v>
      </c>
      <c r="F242" s="207">
        <f t="shared" si="13"/>
        <v>477228.1</v>
      </c>
      <c r="G242" s="229">
        <f t="shared" si="13"/>
        <v>416793</v>
      </c>
      <c r="H242" s="127">
        <f>(G242/F242)*100</f>
        <v>87.336223495640766</v>
      </c>
    </row>
    <row r="243" spans="1:8" ht="15" customHeight="1" x14ac:dyDescent="0.25">
      <c r="A243" s="7"/>
      <c r="B243" s="7"/>
      <c r="C243" s="7"/>
      <c r="D243" s="8"/>
      <c r="E243" s="213"/>
      <c r="F243" s="213"/>
    </row>
    <row r="244" spans="1:8" ht="0.75" customHeight="1" thickBot="1" x14ac:dyDescent="0.25">
      <c r="A244" s="6"/>
      <c r="B244" s="7"/>
      <c r="C244" s="7"/>
      <c r="D244" s="7"/>
      <c r="E244" s="61"/>
      <c r="F244" s="61"/>
    </row>
    <row r="245" spans="1:8" ht="15.75" hidden="1" thickBot="1" x14ac:dyDescent="0.25">
      <c r="A245" s="6"/>
      <c r="B245" s="7"/>
      <c r="C245" s="7"/>
      <c r="D245" s="7"/>
      <c r="E245" s="61"/>
      <c r="F245" s="61"/>
    </row>
    <row r="246" spans="1:8" ht="15" hidden="1" customHeight="1" thickBot="1" x14ac:dyDescent="0.25">
      <c r="A246" s="6"/>
      <c r="B246" s="7"/>
      <c r="C246" s="7"/>
      <c r="D246" s="7"/>
      <c r="E246" s="61"/>
      <c r="F246" s="61"/>
    </row>
    <row r="247" spans="1:8" ht="15.75" x14ac:dyDescent="0.25">
      <c r="A247" s="24" t="s">
        <v>14</v>
      </c>
      <c r="B247" s="24" t="s">
        <v>447</v>
      </c>
      <c r="C247" s="24" t="s">
        <v>448</v>
      </c>
      <c r="D247" s="23" t="s">
        <v>12</v>
      </c>
      <c r="E247" s="22" t="s">
        <v>11</v>
      </c>
      <c r="F247" s="22" t="s">
        <v>11</v>
      </c>
      <c r="G247" s="22" t="s">
        <v>0</v>
      </c>
      <c r="H247" s="121" t="s">
        <v>384</v>
      </c>
    </row>
    <row r="248" spans="1:8" ht="15.75" customHeight="1" thickBot="1" x14ac:dyDescent="0.3">
      <c r="A248" s="21"/>
      <c r="B248" s="21"/>
      <c r="C248" s="21"/>
      <c r="D248" s="20"/>
      <c r="E248" s="203" t="s">
        <v>10</v>
      </c>
      <c r="F248" s="205" t="s">
        <v>9</v>
      </c>
      <c r="G248" s="203" t="s">
        <v>386</v>
      </c>
      <c r="H248" s="130" t="s">
        <v>385</v>
      </c>
    </row>
    <row r="249" spans="1:8" ht="16.5" customHeight="1" thickTop="1" x14ac:dyDescent="0.25">
      <c r="A249" s="30">
        <v>120</v>
      </c>
      <c r="B249" s="30"/>
      <c r="C249" s="30"/>
      <c r="D249" s="34" t="s">
        <v>30</v>
      </c>
      <c r="E249" s="57"/>
      <c r="F249" s="208"/>
      <c r="G249" s="224"/>
      <c r="H249" s="134"/>
    </row>
    <row r="250" spans="1:8" ht="9.75" customHeight="1" x14ac:dyDescent="0.25">
      <c r="A250" s="34"/>
      <c r="B250" s="34"/>
      <c r="C250" s="34"/>
      <c r="D250" s="34"/>
      <c r="E250" s="58"/>
      <c r="F250" s="195"/>
      <c r="G250" s="220"/>
      <c r="H250" s="124"/>
    </row>
    <row r="251" spans="1:8" hidden="1" x14ac:dyDescent="0.2">
      <c r="A251" s="13"/>
      <c r="B251" s="13"/>
      <c r="C251" s="13">
        <v>1361</v>
      </c>
      <c r="D251" s="13" t="s">
        <v>29</v>
      </c>
      <c r="E251" s="240">
        <v>0</v>
      </c>
      <c r="F251" s="211">
        <v>0</v>
      </c>
      <c r="G251" s="120">
        <v>0</v>
      </c>
      <c r="H251" s="119" t="e">
        <f>(#REF!/F251)*100</f>
        <v>#REF!</v>
      </c>
    </row>
    <row r="252" spans="1:8" ht="15" hidden="1" customHeight="1" x14ac:dyDescent="0.25">
      <c r="A252" s="47"/>
      <c r="B252" s="30"/>
      <c r="C252" s="49">
        <v>4116</v>
      </c>
      <c r="D252" s="35" t="s">
        <v>362</v>
      </c>
      <c r="E252" s="58">
        <v>0</v>
      </c>
      <c r="F252" s="195">
        <v>0</v>
      </c>
      <c r="G252" s="120">
        <v>0</v>
      </c>
      <c r="H252" s="119" t="e">
        <f>(#REF!/F252)*100</f>
        <v>#REF!</v>
      </c>
    </row>
    <row r="253" spans="1:8" ht="15" customHeight="1" x14ac:dyDescent="0.25">
      <c r="A253" s="47">
        <v>17015</v>
      </c>
      <c r="B253" s="30"/>
      <c r="C253" s="49">
        <v>4116</v>
      </c>
      <c r="D253" s="35" t="s">
        <v>363</v>
      </c>
      <c r="E253" s="58">
        <v>1</v>
      </c>
      <c r="F253" s="195">
        <v>1</v>
      </c>
      <c r="G253" s="120">
        <v>0</v>
      </c>
      <c r="H253" s="119">
        <f t="shared" ref="H253:H310" si="14">(G253/F253)*100</f>
        <v>0</v>
      </c>
    </row>
    <row r="254" spans="1:8" ht="15" customHeight="1" x14ac:dyDescent="0.25">
      <c r="A254" s="47">
        <v>17016</v>
      </c>
      <c r="B254" s="30"/>
      <c r="C254" s="49">
        <v>4116</v>
      </c>
      <c r="D254" s="35" t="s">
        <v>366</v>
      </c>
      <c r="E254" s="58">
        <v>10</v>
      </c>
      <c r="F254" s="195">
        <v>10</v>
      </c>
      <c r="G254" s="120">
        <v>0</v>
      </c>
      <c r="H254" s="119">
        <f t="shared" si="14"/>
        <v>0</v>
      </c>
    </row>
    <row r="255" spans="1:8" ht="18.75" customHeight="1" x14ac:dyDescent="0.25">
      <c r="A255" s="47">
        <v>415</v>
      </c>
      <c r="B255" s="30"/>
      <c r="C255" s="49">
        <v>4152</v>
      </c>
      <c r="D255" s="48" t="s">
        <v>465</v>
      </c>
      <c r="E255" s="58">
        <v>0</v>
      </c>
      <c r="F255" s="195">
        <v>0</v>
      </c>
      <c r="G255" s="120">
        <v>0</v>
      </c>
      <c r="H255" s="119" t="e">
        <f t="shared" si="14"/>
        <v>#DIV/0!</v>
      </c>
    </row>
    <row r="256" spans="1:8" ht="12.75" hidden="1" customHeight="1" x14ac:dyDescent="0.25">
      <c r="A256" s="47"/>
      <c r="B256" s="30"/>
      <c r="C256" s="49">
        <v>4213</v>
      </c>
      <c r="D256" s="48" t="s">
        <v>367</v>
      </c>
      <c r="E256" s="58">
        <v>0</v>
      </c>
      <c r="F256" s="195">
        <v>0</v>
      </c>
      <c r="G256" s="120">
        <v>0</v>
      </c>
      <c r="H256" s="119" t="e">
        <f t="shared" si="14"/>
        <v>#DIV/0!</v>
      </c>
    </row>
    <row r="257" spans="1:8" ht="15" customHeight="1" x14ac:dyDescent="0.25">
      <c r="A257" s="47">
        <v>90992</v>
      </c>
      <c r="B257" s="30"/>
      <c r="C257" s="49">
        <v>4213</v>
      </c>
      <c r="D257" s="48" t="s">
        <v>368</v>
      </c>
      <c r="E257" s="58">
        <v>434</v>
      </c>
      <c r="F257" s="195">
        <v>434</v>
      </c>
      <c r="G257" s="120">
        <v>0</v>
      </c>
      <c r="H257" s="119">
        <f t="shared" si="14"/>
        <v>0</v>
      </c>
    </row>
    <row r="258" spans="1:8" ht="15" customHeight="1" x14ac:dyDescent="0.25">
      <c r="A258" s="47">
        <v>17968</v>
      </c>
      <c r="B258" s="30"/>
      <c r="C258" s="49">
        <v>4216</v>
      </c>
      <c r="D258" s="48" t="s">
        <v>364</v>
      </c>
      <c r="E258" s="58">
        <v>600</v>
      </c>
      <c r="F258" s="195">
        <v>600</v>
      </c>
      <c r="G258" s="120">
        <v>0</v>
      </c>
      <c r="H258" s="119">
        <f t="shared" si="14"/>
        <v>0</v>
      </c>
    </row>
    <row r="259" spans="1:8" ht="15" customHeight="1" x14ac:dyDescent="0.2">
      <c r="A259" s="46">
        <v>17969</v>
      </c>
      <c r="B259" s="45"/>
      <c r="C259" s="43">
        <v>4216</v>
      </c>
      <c r="D259" s="48" t="s">
        <v>365</v>
      </c>
      <c r="E259" s="58">
        <v>10200</v>
      </c>
      <c r="F259" s="195">
        <v>10200</v>
      </c>
      <c r="G259" s="120">
        <v>0</v>
      </c>
      <c r="H259" s="119">
        <f t="shared" si="14"/>
        <v>0</v>
      </c>
    </row>
    <row r="260" spans="1:8" ht="15" customHeight="1" x14ac:dyDescent="0.2">
      <c r="A260" s="46">
        <v>13419</v>
      </c>
      <c r="B260" s="45"/>
      <c r="C260" s="43">
        <v>4216</v>
      </c>
      <c r="D260" s="48" t="s">
        <v>430</v>
      </c>
      <c r="E260" s="58">
        <v>27624</v>
      </c>
      <c r="F260" s="195">
        <v>27624</v>
      </c>
      <c r="G260" s="120">
        <v>0</v>
      </c>
      <c r="H260" s="119">
        <f t="shared" si="14"/>
        <v>0</v>
      </c>
    </row>
    <row r="261" spans="1:8" ht="15" hidden="1" customHeight="1" x14ac:dyDescent="0.2">
      <c r="A261" s="46"/>
      <c r="B261" s="45"/>
      <c r="C261" s="43">
        <v>4152</v>
      </c>
      <c r="D261" s="48" t="s">
        <v>370</v>
      </c>
      <c r="E261" s="58">
        <v>0</v>
      </c>
      <c r="F261" s="195">
        <v>0</v>
      </c>
      <c r="G261" s="120">
        <v>0</v>
      </c>
      <c r="H261" s="119" t="e">
        <f t="shared" si="14"/>
        <v>#DIV/0!</v>
      </c>
    </row>
    <row r="262" spans="1:8" ht="15" hidden="1" customHeight="1" x14ac:dyDescent="0.2">
      <c r="A262" s="46"/>
      <c r="B262" s="45"/>
      <c r="C262" s="43">
        <v>4232</v>
      </c>
      <c r="D262" s="48" t="s">
        <v>369</v>
      </c>
      <c r="E262" s="58">
        <v>0</v>
      </c>
      <c r="F262" s="195">
        <v>0</v>
      </c>
      <c r="G262" s="120">
        <v>0</v>
      </c>
      <c r="H262" s="119" t="e">
        <f t="shared" si="14"/>
        <v>#DIV/0!</v>
      </c>
    </row>
    <row r="263" spans="1:8" ht="15" customHeight="1" x14ac:dyDescent="0.2">
      <c r="A263" s="46">
        <v>22500</v>
      </c>
      <c r="B263" s="45"/>
      <c r="C263" s="43">
        <v>4216</v>
      </c>
      <c r="D263" s="48" t="s">
        <v>461</v>
      </c>
      <c r="E263" s="58">
        <v>0</v>
      </c>
      <c r="F263" s="195">
        <v>1146.4000000000001</v>
      </c>
      <c r="G263" s="120">
        <v>1146.3</v>
      </c>
      <c r="H263" s="119">
        <f t="shared" si="14"/>
        <v>99.991277041172353</v>
      </c>
    </row>
    <row r="264" spans="1:8" ht="15" customHeight="1" x14ac:dyDescent="0.2">
      <c r="A264" s="46"/>
      <c r="B264" s="45"/>
      <c r="C264" s="43">
        <v>4222</v>
      </c>
      <c r="D264" s="48" t="s">
        <v>445</v>
      </c>
      <c r="E264" s="58">
        <v>0</v>
      </c>
      <c r="F264" s="195">
        <v>1454.1</v>
      </c>
      <c r="G264" s="120">
        <v>1454.1</v>
      </c>
      <c r="H264" s="119">
        <f t="shared" si="14"/>
        <v>100</v>
      </c>
    </row>
    <row r="265" spans="1:8" ht="15.75" customHeight="1" x14ac:dyDescent="0.25">
      <c r="A265" s="285">
        <v>415</v>
      </c>
      <c r="B265" s="19"/>
      <c r="C265" s="49">
        <v>4232</v>
      </c>
      <c r="D265" s="48" t="s">
        <v>464</v>
      </c>
      <c r="E265" s="58">
        <v>0</v>
      </c>
      <c r="F265" s="195">
        <v>0</v>
      </c>
      <c r="G265" s="120">
        <v>0</v>
      </c>
      <c r="H265" s="119" t="e">
        <f t="shared" si="14"/>
        <v>#DIV/0!</v>
      </c>
    </row>
    <row r="266" spans="1:8" ht="16.5" customHeight="1" x14ac:dyDescent="0.2">
      <c r="A266" s="13"/>
      <c r="B266" s="13">
        <v>1014</v>
      </c>
      <c r="C266" s="13">
        <v>2132</v>
      </c>
      <c r="D266" s="54" t="s">
        <v>305</v>
      </c>
      <c r="E266" s="240">
        <v>24</v>
      </c>
      <c r="F266" s="211">
        <v>24</v>
      </c>
      <c r="G266" s="120">
        <v>21.6</v>
      </c>
      <c r="H266" s="119">
        <f t="shared" si="14"/>
        <v>90</v>
      </c>
    </row>
    <row r="267" spans="1:8" ht="16.5" hidden="1" customHeight="1" x14ac:dyDescent="0.2">
      <c r="A267" s="46"/>
      <c r="B267" s="45">
        <v>2212</v>
      </c>
      <c r="C267" s="43">
        <v>2212</v>
      </c>
      <c r="D267" s="42" t="s">
        <v>355</v>
      </c>
      <c r="E267" s="58">
        <v>0</v>
      </c>
      <c r="F267" s="195">
        <v>0</v>
      </c>
      <c r="G267" s="120">
        <v>0</v>
      </c>
      <c r="H267" s="119" t="e">
        <f t="shared" si="14"/>
        <v>#DIV/0!</v>
      </c>
    </row>
    <row r="268" spans="1:8" ht="16.5" customHeight="1" x14ac:dyDescent="0.2">
      <c r="A268" s="44"/>
      <c r="B268" s="43">
        <v>2212</v>
      </c>
      <c r="C268" s="13">
        <v>2324</v>
      </c>
      <c r="D268" s="13" t="s">
        <v>356</v>
      </c>
      <c r="E268" s="58">
        <v>0</v>
      </c>
      <c r="F268" s="195">
        <v>0</v>
      </c>
      <c r="G268" s="120">
        <v>0.1</v>
      </c>
      <c r="H268" s="119" t="e">
        <f t="shared" si="14"/>
        <v>#DIV/0!</v>
      </c>
    </row>
    <row r="269" spans="1:8" ht="16.5" customHeight="1" x14ac:dyDescent="0.2">
      <c r="A269" s="12"/>
      <c r="B269" s="13">
        <v>2221</v>
      </c>
      <c r="C269" s="13">
        <v>2329</v>
      </c>
      <c r="D269" s="13" t="s">
        <v>466</v>
      </c>
      <c r="E269" s="58">
        <v>0</v>
      </c>
      <c r="F269" s="195">
        <v>0</v>
      </c>
      <c r="G269" s="120">
        <v>4.5</v>
      </c>
      <c r="H269" s="119" t="e">
        <f t="shared" si="14"/>
        <v>#DIV/0!</v>
      </c>
    </row>
    <row r="270" spans="1:8" ht="14.25" customHeight="1" x14ac:dyDescent="0.2">
      <c r="A270" s="12"/>
      <c r="B270" s="13">
        <v>3326</v>
      </c>
      <c r="C270" s="13">
        <v>2324</v>
      </c>
      <c r="D270" s="13" t="s">
        <v>470</v>
      </c>
      <c r="E270" s="58">
        <v>0</v>
      </c>
      <c r="F270" s="195">
        <v>0</v>
      </c>
      <c r="G270" s="120">
        <v>59.3</v>
      </c>
      <c r="H270" s="119" t="e">
        <f t="shared" si="14"/>
        <v>#DIV/0!</v>
      </c>
    </row>
    <row r="271" spans="1:8" ht="15.75" customHeight="1" x14ac:dyDescent="0.2">
      <c r="A271" s="12"/>
      <c r="B271" s="13">
        <v>3326</v>
      </c>
      <c r="C271" s="13">
        <v>3122</v>
      </c>
      <c r="D271" s="13" t="s">
        <v>471</v>
      </c>
      <c r="E271" s="58">
        <v>0</v>
      </c>
      <c r="F271" s="195">
        <v>0</v>
      </c>
      <c r="G271" s="120">
        <v>478.8</v>
      </c>
      <c r="H271" s="119" t="e">
        <f t="shared" si="14"/>
        <v>#DIV/0!</v>
      </c>
    </row>
    <row r="272" spans="1:8" ht="23.25" hidden="1" customHeight="1" x14ac:dyDescent="0.2">
      <c r="A272" s="12"/>
      <c r="B272" s="13">
        <v>3326</v>
      </c>
      <c r="C272" s="13">
        <v>3121</v>
      </c>
      <c r="D272" s="13" t="s">
        <v>351</v>
      </c>
      <c r="E272" s="58">
        <v>0</v>
      </c>
      <c r="F272" s="195">
        <v>0</v>
      </c>
      <c r="G272" s="120">
        <v>0</v>
      </c>
      <c r="H272" s="119" t="e">
        <f t="shared" si="14"/>
        <v>#DIV/0!</v>
      </c>
    </row>
    <row r="273" spans="1:8" x14ac:dyDescent="0.2">
      <c r="A273" s="13"/>
      <c r="B273" s="13">
        <v>3612</v>
      </c>
      <c r="C273" s="13">
        <v>2111</v>
      </c>
      <c r="D273" s="13" t="s">
        <v>246</v>
      </c>
      <c r="E273" s="240">
        <v>1660</v>
      </c>
      <c r="F273" s="211">
        <v>1660</v>
      </c>
      <c r="G273" s="120">
        <v>1602</v>
      </c>
      <c r="H273" s="119">
        <f t="shared" si="14"/>
        <v>96.506024096385545</v>
      </c>
    </row>
    <row r="274" spans="1:8" x14ac:dyDescent="0.2">
      <c r="A274" s="13"/>
      <c r="B274" s="13">
        <v>3612</v>
      </c>
      <c r="C274" s="13">
        <v>2132</v>
      </c>
      <c r="D274" s="13" t="s">
        <v>247</v>
      </c>
      <c r="E274" s="240">
        <v>6300</v>
      </c>
      <c r="F274" s="211">
        <v>6300</v>
      </c>
      <c r="G274" s="120">
        <v>5441.4</v>
      </c>
      <c r="H274" s="119">
        <f t="shared" si="14"/>
        <v>86.371428571428567</v>
      </c>
    </row>
    <row r="275" spans="1:8" hidden="1" x14ac:dyDescent="0.2">
      <c r="A275" s="13"/>
      <c r="B275" s="13">
        <v>3612</v>
      </c>
      <c r="C275" s="13">
        <v>2322</v>
      </c>
      <c r="D275" s="13" t="s">
        <v>28</v>
      </c>
      <c r="E275" s="240">
        <v>0</v>
      </c>
      <c r="F275" s="211">
        <v>0</v>
      </c>
      <c r="G275" s="120">
        <v>0</v>
      </c>
      <c r="H275" s="119" t="e">
        <f t="shared" si="14"/>
        <v>#DIV/0!</v>
      </c>
    </row>
    <row r="276" spans="1:8" x14ac:dyDescent="0.2">
      <c r="A276" s="13"/>
      <c r="B276" s="13">
        <v>3612</v>
      </c>
      <c r="C276" s="13">
        <v>2324</v>
      </c>
      <c r="D276" s="13" t="s">
        <v>248</v>
      </c>
      <c r="E276" s="240">
        <v>130</v>
      </c>
      <c r="F276" s="211">
        <v>130</v>
      </c>
      <c r="G276" s="120">
        <v>323.2</v>
      </c>
      <c r="H276" s="119">
        <f t="shared" si="14"/>
        <v>248.61538461538458</v>
      </c>
    </row>
    <row r="277" spans="1:8" hidden="1" x14ac:dyDescent="0.2">
      <c r="A277" s="13"/>
      <c r="B277" s="13">
        <v>3612</v>
      </c>
      <c r="C277" s="13">
        <v>2329</v>
      </c>
      <c r="D277" s="13" t="s">
        <v>27</v>
      </c>
      <c r="E277" s="242"/>
      <c r="F277" s="195"/>
      <c r="G277" s="120">
        <v>0</v>
      </c>
      <c r="H277" s="119" t="e">
        <f t="shared" si="14"/>
        <v>#DIV/0!</v>
      </c>
    </row>
    <row r="278" spans="1:8" x14ac:dyDescent="0.2">
      <c r="A278" s="13"/>
      <c r="B278" s="13">
        <v>3612</v>
      </c>
      <c r="C278" s="13">
        <v>3112</v>
      </c>
      <c r="D278" s="13" t="s">
        <v>249</v>
      </c>
      <c r="E278" s="240">
        <v>8216</v>
      </c>
      <c r="F278" s="211">
        <v>8216</v>
      </c>
      <c r="G278" s="120">
        <v>3814.8</v>
      </c>
      <c r="H278" s="119">
        <f t="shared" si="14"/>
        <v>46.431353456669918</v>
      </c>
    </row>
    <row r="279" spans="1:8" x14ac:dyDescent="0.2">
      <c r="A279" s="13"/>
      <c r="B279" s="13">
        <v>3613</v>
      </c>
      <c r="C279" s="13">
        <v>2111</v>
      </c>
      <c r="D279" s="13" t="s">
        <v>250</v>
      </c>
      <c r="E279" s="240">
        <v>2500</v>
      </c>
      <c r="F279" s="211">
        <v>2500</v>
      </c>
      <c r="G279" s="120">
        <v>2312.3000000000002</v>
      </c>
      <c r="H279" s="119">
        <f t="shared" si="14"/>
        <v>92.492000000000004</v>
      </c>
    </row>
    <row r="280" spans="1:8" x14ac:dyDescent="0.2">
      <c r="A280" s="13"/>
      <c r="B280" s="13">
        <v>3613</v>
      </c>
      <c r="C280" s="13">
        <v>2132</v>
      </c>
      <c r="D280" s="13" t="s">
        <v>251</v>
      </c>
      <c r="E280" s="240">
        <v>4900</v>
      </c>
      <c r="F280" s="211">
        <v>4900</v>
      </c>
      <c r="G280" s="120">
        <v>4899.7</v>
      </c>
      <c r="H280" s="119">
        <f t="shared" si="14"/>
        <v>99.993877551020404</v>
      </c>
    </row>
    <row r="281" spans="1:8" hidden="1" x14ac:dyDescent="0.2">
      <c r="A281" s="33"/>
      <c r="B281" s="13">
        <v>3613</v>
      </c>
      <c r="C281" s="13">
        <v>2133</v>
      </c>
      <c r="D281" s="13" t="s">
        <v>26</v>
      </c>
      <c r="E281" s="58"/>
      <c r="F281" s="195"/>
      <c r="G281" s="120">
        <v>0</v>
      </c>
      <c r="H281" s="119" t="e">
        <f t="shared" si="14"/>
        <v>#DIV/0!</v>
      </c>
    </row>
    <row r="282" spans="1:8" hidden="1" x14ac:dyDescent="0.2">
      <c r="A282" s="33"/>
      <c r="B282" s="13">
        <v>3613</v>
      </c>
      <c r="C282" s="13">
        <v>2310</v>
      </c>
      <c r="D282" s="13" t="s">
        <v>25</v>
      </c>
      <c r="E282" s="58"/>
      <c r="F282" s="195"/>
      <c r="G282" s="120">
        <v>0</v>
      </c>
      <c r="H282" s="119" t="e">
        <f t="shared" si="14"/>
        <v>#DIV/0!</v>
      </c>
    </row>
    <row r="283" spans="1:8" x14ac:dyDescent="0.2">
      <c r="A283" s="33"/>
      <c r="B283" s="13">
        <v>3613</v>
      </c>
      <c r="C283" s="13">
        <v>2322</v>
      </c>
      <c r="D283" s="13" t="s">
        <v>24</v>
      </c>
      <c r="E283" s="58">
        <v>0</v>
      </c>
      <c r="F283" s="195">
        <v>0</v>
      </c>
      <c r="G283" s="120">
        <v>405.9</v>
      </c>
      <c r="H283" s="119" t="e">
        <f t="shared" si="14"/>
        <v>#DIV/0!</v>
      </c>
    </row>
    <row r="284" spans="1:8" x14ac:dyDescent="0.2">
      <c r="A284" s="33"/>
      <c r="B284" s="13">
        <v>3613</v>
      </c>
      <c r="C284" s="13">
        <v>2324</v>
      </c>
      <c r="D284" s="13" t="s">
        <v>252</v>
      </c>
      <c r="E284" s="240">
        <v>0</v>
      </c>
      <c r="F284" s="211">
        <v>0</v>
      </c>
      <c r="G284" s="120">
        <v>376.7</v>
      </c>
      <c r="H284" s="119" t="e">
        <f t="shared" si="14"/>
        <v>#DIV/0!</v>
      </c>
    </row>
    <row r="285" spans="1:8" x14ac:dyDescent="0.2">
      <c r="A285" s="33"/>
      <c r="B285" s="13">
        <v>3613</v>
      </c>
      <c r="C285" s="13">
        <v>3112</v>
      </c>
      <c r="D285" s="13" t="s">
        <v>253</v>
      </c>
      <c r="E285" s="240">
        <v>5000</v>
      </c>
      <c r="F285" s="211">
        <v>5000</v>
      </c>
      <c r="G285" s="128">
        <v>4100</v>
      </c>
      <c r="H285" s="119">
        <f t="shared" si="14"/>
        <v>82</v>
      </c>
    </row>
    <row r="286" spans="1:8" hidden="1" x14ac:dyDescent="0.2">
      <c r="A286" s="33"/>
      <c r="B286" s="13">
        <v>3631</v>
      </c>
      <c r="C286" s="13">
        <v>2133</v>
      </c>
      <c r="D286" s="13" t="s">
        <v>254</v>
      </c>
      <c r="E286" s="58"/>
      <c r="F286" s="195"/>
      <c r="G286" s="120">
        <v>0</v>
      </c>
      <c r="H286" s="119" t="e">
        <f t="shared" si="14"/>
        <v>#DIV/0!</v>
      </c>
    </row>
    <row r="287" spans="1:8" x14ac:dyDescent="0.2">
      <c r="A287" s="33"/>
      <c r="B287" s="13">
        <v>3632</v>
      </c>
      <c r="C287" s="13">
        <v>2111</v>
      </c>
      <c r="D287" s="13" t="s">
        <v>255</v>
      </c>
      <c r="E287" s="240">
        <v>350</v>
      </c>
      <c r="F287" s="211">
        <v>350</v>
      </c>
      <c r="G287" s="120">
        <v>988.4</v>
      </c>
      <c r="H287" s="119">
        <f t="shared" si="14"/>
        <v>282.39999999999998</v>
      </c>
    </row>
    <row r="288" spans="1:8" x14ac:dyDescent="0.2">
      <c r="A288" s="33"/>
      <c r="B288" s="13">
        <v>3632</v>
      </c>
      <c r="C288" s="13">
        <v>2132</v>
      </c>
      <c r="D288" s="13" t="s">
        <v>256</v>
      </c>
      <c r="E288" s="240">
        <v>120</v>
      </c>
      <c r="F288" s="211">
        <v>120</v>
      </c>
      <c r="G288" s="120">
        <v>264</v>
      </c>
      <c r="H288" s="119">
        <f t="shared" si="14"/>
        <v>220.00000000000003</v>
      </c>
    </row>
    <row r="289" spans="1:8" x14ac:dyDescent="0.2">
      <c r="A289" s="33"/>
      <c r="B289" s="13">
        <v>3632</v>
      </c>
      <c r="C289" s="13">
        <v>2133</v>
      </c>
      <c r="D289" s="13" t="s">
        <v>257</v>
      </c>
      <c r="E289" s="240">
        <v>5</v>
      </c>
      <c r="F289" s="211">
        <v>5</v>
      </c>
      <c r="G289" s="120">
        <v>10</v>
      </c>
      <c r="H289" s="119">
        <f t="shared" si="14"/>
        <v>200</v>
      </c>
    </row>
    <row r="290" spans="1:8" x14ac:dyDescent="0.2">
      <c r="A290" s="33"/>
      <c r="B290" s="13">
        <v>3632</v>
      </c>
      <c r="C290" s="13">
        <v>2324</v>
      </c>
      <c r="D290" s="13" t="s">
        <v>258</v>
      </c>
      <c r="E290" s="240">
        <v>0</v>
      </c>
      <c r="F290" s="211">
        <v>0</v>
      </c>
      <c r="G290" s="120">
        <v>27.9</v>
      </c>
      <c r="H290" s="119" t="e">
        <f t="shared" si="14"/>
        <v>#DIV/0!</v>
      </c>
    </row>
    <row r="291" spans="1:8" x14ac:dyDescent="0.2">
      <c r="A291" s="33"/>
      <c r="B291" s="13">
        <v>3632</v>
      </c>
      <c r="C291" s="13">
        <v>2329</v>
      </c>
      <c r="D291" s="13" t="s">
        <v>259</v>
      </c>
      <c r="E291" s="240">
        <v>100</v>
      </c>
      <c r="F291" s="211">
        <v>100</v>
      </c>
      <c r="G291" s="120">
        <v>135.6</v>
      </c>
      <c r="H291" s="119">
        <f t="shared" si="14"/>
        <v>135.6</v>
      </c>
    </row>
    <row r="292" spans="1:8" x14ac:dyDescent="0.2">
      <c r="A292" s="33"/>
      <c r="B292" s="13">
        <v>3634</v>
      </c>
      <c r="C292" s="13">
        <v>2132</v>
      </c>
      <c r="D292" s="13" t="s">
        <v>23</v>
      </c>
      <c r="E292" s="240">
        <v>4803</v>
      </c>
      <c r="F292" s="211">
        <v>4803</v>
      </c>
      <c r="G292" s="120">
        <v>4803.7</v>
      </c>
      <c r="H292" s="119">
        <f t="shared" si="14"/>
        <v>100.01457422444304</v>
      </c>
    </row>
    <row r="293" spans="1:8" hidden="1" x14ac:dyDescent="0.2">
      <c r="A293" s="33"/>
      <c r="B293" s="13">
        <v>3636</v>
      </c>
      <c r="C293" s="13">
        <v>2131</v>
      </c>
      <c r="D293" s="13" t="s">
        <v>22</v>
      </c>
      <c r="E293" s="240">
        <v>0</v>
      </c>
      <c r="F293" s="211">
        <v>0</v>
      </c>
      <c r="G293" s="120">
        <v>0</v>
      </c>
      <c r="H293" s="119" t="e">
        <f t="shared" si="14"/>
        <v>#DIV/0!</v>
      </c>
    </row>
    <row r="294" spans="1:8" x14ac:dyDescent="0.2">
      <c r="A294" s="12"/>
      <c r="B294" s="13">
        <v>3639</v>
      </c>
      <c r="C294" s="13">
        <v>2111</v>
      </c>
      <c r="D294" s="13" t="s">
        <v>260</v>
      </c>
      <c r="E294" s="240">
        <v>30</v>
      </c>
      <c r="F294" s="211">
        <v>30</v>
      </c>
      <c r="G294" s="120">
        <v>23</v>
      </c>
      <c r="H294" s="119">
        <f t="shared" si="14"/>
        <v>76.666666666666671</v>
      </c>
    </row>
    <row r="295" spans="1:8" x14ac:dyDescent="0.2">
      <c r="A295" s="33"/>
      <c r="B295" s="13">
        <v>3639</v>
      </c>
      <c r="C295" s="13">
        <v>2119</v>
      </c>
      <c r="D295" s="13" t="s">
        <v>262</v>
      </c>
      <c r="E295" s="240">
        <v>300</v>
      </c>
      <c r="F295" s="211">
        <v>300</v>
      </c>
      <c r="G295" s="120">
        <v>722.8</v>
      </c>
      <c r="H295" s="119">
        <f t="shared" si="14"/>
        <v>240.93333333333331</v>
      </c>
    </row>
    <row r="296" spans="1:8" x14ac:dyDescent="0.2">
      <c r="A296" s="13"/>
      <c r="B296" s="13">
        <v>3639</v>
      </c>
      <c r="C296" s="13">
        <v>2131</v>
      </c>
      <c r="D296" s="13" t="s">
        <v>263</v>
      </c>
      <c r="E296" s="240">
        <v>2100</v>
      </c>
      <c r="F296" s="211">
        <v>2100</v>
      </c>
      <c r="G296" s="120">
        <v>2259.1999999999998</v>
      </c>
      <c r="H296" s="119">
        <f t="shared" si="14"/>
        <v>107.58095238095238</v>
      </c>
    </row>
    <row r="297" spans="1:8" x14ac:dyDescent="0.2">
      <c r="A297" s="13"/>
      <c r="B297" s="13">
        <v>3639</v>
      </c>
      <c r="C297" s="13">
        <v>2132</v>
      </c>
      <c r="D297" s="13" t="s">
        <v>264</v>
      </c>
      <c r="E297" s="240">
        <v>30</v>
      </c>
      <c r="F297" s="211">
        <v>30</v>
      </c>
      <c r="G297" s="120">
        <v>29.7</v>
      </c>
      <c r="H297" s="119">
        <f t="shared" si="14"/>
        <v>99</v>
      </c>
    </row>
    <row r="298" spans="1:8" ht="15" hidden="1" customHeight="1" x14ac:dyDescent="0.2">
      <c r="A298" s="13"/>
      <c r="B298" s="13">
        <v>3639</v>
      </c>
      <c r="C298" s="13">
        <v>2212</v>
      </c>
      <c r="D298" s="13" t="s">
        <v>265</v>
      </c>
      <c r="E298" s="240">
        <v>0</v>
      </c>
      <c r="F298" s="211">
        <v>0</v>
      </c>
      <c r="G298" s="120">
        <v>0</v>
      </c>
      <c r="H298" s="119" t="e">
        <f t="shared" si="14"/>
        <v>#DIV/0!</v>
      </c>
    </row>
    <row r="299" spans="1:8" x14ac:dyDescent="0.2">
      <c r="A299" s="13"/>
      <c r="B299" s="13">
        <v>3639</v>
      </c>
      <c r="C299" s="13">
        <v>2324</v>
      </c>
      <c r="D299" s="13" t="s">
        <v>21</v>
      </c>
      <c r="E299" s="240">
        <v>0</v>
      </c>
      <c r="F299" s="211">
        <v>0</v>
      </c>
      <c r="G299" s="120">
        <v>89.8</v>
      </c>
      <c r="H299" s="119" t="e">
        <f t="shared" si="14"/>
        <v>#DIV/0!</v>
      </c>
    </row>
    <row r="300" spans="1:8" hidden="1" x14ac:dyDescent="0.2">
      <c r="A300" s="13"/>
      <c r="B300" s="13">
        <v>3639</v>
      </c>
      <c r="C300" s="13">
        <v>2328</v>
      </c>
      <c r="D300" s="13" t="s">
        <v>20</v>
      </c>
      <c r="E300" s="58"/>
      <c r="F300" s="195"/>
      <c r="G300" s="120">
        <v>0</v>
      </c>
      <c r="H300" s="119" t="e">
        <f t="shared" si="14"/>
        <v>#DIV/0!</v>
      </c>
    </row>
    <row r="301" spans="1:8" ht="15" customHeight="1" x14ac:dyDescent="0.2">
      <c r="A301" s="32"/>
      <c r="B301" s="32">
        <v>3639</v>
      </c>
      <c r="C301" s="32">
        <v>2329</v>
      </c>
      <c r="D301" s="32" t="s">
        <v>19</v>
      </c>
      <c r="E301" s="240">
        <v>0</v>
      </c>
      <c r="F301" s="211">
        <v>0</v>
      </c>
      <c r="G301" s="120">
        <v>6.8</v>
      </c>
      <c r="H301" s="119" t="e">
        <f t="shared" si="14"/>
        <v>#DIV/0!</v>
      </c>
    </row>
    <row r="302" spans="1:8" x14ac:dyDescent="0.2">
      <c r="A302" s="13"/>
      <c r="B302" s="13">
        <v>3639</v>
      </c>
      <c r="C302" s="13">
        <v>3111</v>
      </c>
      <c r="D302" s="13" t="s">
        <v>18</v>
      </c>
      <c r="E302" s="240">
        <v>6219</v>
      </c>
      <c r="F302" s="211">
        <v>6219</v>
      </c>
      <c r="G302" s="120">
        <v>1963.9</v>
      </c>
      <c r="H302" s="119">
        <f t="shared" si="14"/>
        <v>31.579031998713621</v>
      </c>
    </row>
    <row r="303" spans="1:8" hidden="1" x14ac:dyDescent="0.2">
      <c r="A303" s="13"/>
      <c r="B303" s="13">
        <v>3639</v>
      </c>
      <c r="C303" s="13">
        <v>3112</v>
      </c>
      <c r="D303" s="13" t="s">
        <v>266</v>
      </c>
      <c r="E303" s="58"/>
      <c r="F303" s="195"/>
      <c r="G303" s="120">
        <v>0</v>
      </c>
      <c r="H303" s="119" t="e">
        <f t="shared" si="14"/>
        <v>#DIV/0!</v>
      </c>
    </row>
    <row r="304" spans="1:8" ht="15" hidden="1" customHeight="1" x14ac:dyDescent="0.2">
      <c r="A304" s="32"/>
      <c r="B304" s="32">
        <v>6310</v>
      </c>
      <c r="C304" s="32">
        <v>2141</v>
      </c>
      <c r="D304" s="32" t="s">
        <v>17</v>
      </c>
      <c r="E304" s="58"/>
      <c r="F304" s="195"/>
      <c r="G304" s="120">
        <v>0</v>
      </c>
      <c r="H304" s="119" t="e">
        <f t="shared" si="14"/>
        <v>#DIV/0!</v>
      </c>
    </row>
    <row r="305" spans="1:8" ht="15" hidden="1" customHeight="1" x14ac:dyDescent="0.2">
      <c r="A305" s="44"/>
      <c r="B305" s="43">
        <v>4357</v>
      </c>
      <c r="C305" s="13">
        <v>2324</v>
      </c>
      <c r="D305" s="13" t="s">
        <v>350</v>
      </c>
      <c r="E305" s="58">
        <v>0</v>
      </c>
      <c r="F305" s="195">
        <v>0</v>
      </c>
      <c r="G305" s="120">
        <v>0</v>
      </c>
      <c r="H305" s="119" t="e">
        <f t="shared" si="14"/>
        <v>#DIV/0!</v>
      </c>
    </row>
    <row r="306" spans="1:8" ht="15" hidden="1" customHeight="1" x14ac:dyDescent="0.2">
      <c r="A306" s="32"/>
      <c r="B306" s="32">
        <v>4374</v>
      </c>
      <c r="C306" s="32">
        <v>2322</v>
      </c>
      <c r="D306" s="32" t="s">
        <v>332</v>
      </c>
      <c r="E306" s="240">
        <v>0</v>
      </c>
      <c r="F306" s="211">
        <v>0</v>
      </c>
      <c r="G306" s="120">
        <v>0</v>
      </c>
      <c r="H306" s="119" t="e">
        <f t="shared" si="14"/>
        <v>#DIV/0!</v>
      </c>
    </row>
    <row r="307" spans="1:8" ht="15" customHeight="1" x14ac:dyDescent="0.2">
      <c r="A307" s="32"/>
      <c r="B307" s="32">
        <v>5512</v>
      </c>
      <c r="C307" s="32">
        <v>2324</v>
      </c>
      <c r="D307" s="32" t="s">
        <v>92</v>
      </c>
      <c r="E307" s="240">
        <v>0</v>
      </c>
      <c r="F307" s="211">
        <v>0</v>
      </c>
      <c r="G307" s="120">
        <v>2.1</v>
      </c>
      <c r="H307" s="119" t="e">
        <f t="shared" si="14"/>
        <v>#DIV/0!</v>
      </c>
    </row>
    <row r="308" spans="1:8" ht="15" hidden="1" customHeight="1" x14ac:dyDescent="0.2">
      <c r="A308" s="32"/>
      <c r="B308" s="32">
        <v>6171</v>
      </c>
      <c r="C308" s="32">
        <v>2324</v>
      </c>
      <c r="D308" s="32" t="s">
        <v>320</v>
      </c>
      <c r="E308" s="58"/>
      <c r="F308" s="195"/>
      <c r="H308" s="119" t="e">
        <f t="shared" si="14"/>
        <v>#DIV/0!</v>
      </c>
    </row>
    <row r="309" spans="1:8" ht="15" customHeight="1" x14ac:dyDescent="0.2">
      <c r="A309" s="32"/>
      <c r="B309" s="32">
        <v>6402</v>
      </c>
      <c r="C309" s="32">
        <v>2229</v>
      </c>
      <c r="D309" s="32" t="s">
        <v>467</v>
      </c>
      <c r="E309" s="240">
        <v>0</v>
      </c>
      <c r="F309" s="211">
        <v>0</v>
      </c>
      <c r="G309" s="120">
        <v>246.1</v>
      </c>
      <c r="H309" s="119" t="e">
        <f t="shared" si="14"/>
        <v>#DIV/0!</v>
      </c>
    </row>
    <row r="310" spans="1:8" ht="15" customHeight="1" x14ac:dyDescent="0.2">
      <c r="A310" s="32"/>
      <c r="B310" s="32">
        <v>6409</v>
      </c>
      <c r="C310" s="32">
        <v>2328</v>
      </c>
      <c r="D310" s="32" t="s">
        <v>261</v>
      </c>
      <c r="E310" s="240">
        <v>0</v>
      </c>
      <c r="F310" s="211">
        <v>0</v>
      </c>
      <c r="G310" s="120">
        <v>7.6</v>
      </c>
      <c r="H310" s="119" t="e">
        <f t="shared" si="14"/>
        <v>#DIV/0!</v>
      </c>
    </row>
    <row r="311" spans="1:8" ht="9.75" customHeight="1" thickBot="1" x14ac:dyDescent="0.25">
      <c r="A311" s="31"/>
      <c r="B311" s="31"/>
      <c r="C311" s="31"/>
      <c r="D311" s="15"/>
      <c r="E311" s="243"/>
      <c r="F311" s="214"/>
      <c r="G311" s="228"/>
      <c r="H311" s="136"/>
    </row>
    <row r="312" spans="1:8" s="6" customFormat="1" ht="21" customHeight="1" thickTop="1" thickBot="1" x14ac:dyDescent="0.3">
      <c r="A312" s="9"/>
      <c r="B312" s="9"/>
      <c r="C312" s="9"/>
      <c r="D312" s="40" t="s">
        <v>16</v>
      </c>
      <c r="E312" s="230">
        <f t="shared" ref="E312:G312" si="15">SUM(E250:E311)</f>
        <v>81656</v>
      </c>
      <c r="F312" s="207">
        <f t="shared" si="15"/>
        <v>84256.5</v>
      </c>
      <c r="G312" s="229">
        <f t="shared" si="15"/>
        <v>38021.300000000003</v>
      </c>
      <c r="H312" s="127">
        <f>(G312/F312)*100</f>
        <v>45.12565796110686</v>
      </c>
    </row>
    <row r="313" spans="1:8" ht="2.25" hidden="1" customHeight="1" x14ac:dyDescent="0.2">
      <c r="A313" s="6"/>
      <c r="B313" s="7"/>
      <c r="C313" s="7"/>
      <c r="D313" s="7"/>
      <c r="E313" s="61"/>
      <c r="F313" s="61"/>
    </row>
    <row r="314" spans="1:8" ht="15" customHeight="1" thickBot="1" x14ac:dyDescent="0.25">
      <c r="A314" s="6"/>
      <c r="B314" s="7"/>
      <c r="C314" s="7"/>
      <c r="D314" s="7"/>
      <c r="E314" s="61"/>
      <c r="F314" s="61"/>
    </row>
    <row r="315" spans="1:8" s="67" customFormat="1" ht="15.75" x14ac:dyDescent="0.25">
      <c r="A315" s="24" t="s">
        <v>14</v>
      </c>
      <c r="B315" s="24" t="s">
        <v>447</v>
      </c>
      <c r="C315" s="24" t="s">
        <v>448</v>
      </c>
      <c r="D315" s="23" t="s">
        <v>12</v>
      </c>
      <c r="E315" s="22" t="s">
        <v>11</v>
      </c>
      <c r="F315" s="22" t="s">
        <v>11</v>
      </c>
      <c r="G315" s="22" t="s">
        <v>0</v>
      </c>
      <c r="H315" s="22" t="s">
        <v>416</v>
      </c>
    </row>
    <row r="316" spans="1:8" s="67" customFormat="1" ht="15.75" customHeight="1" thickBot="1" x14ac:dyDescent="0.3">
      <c r="A316" s="21"/>
      <c r="B316" s="21"/>
      <c r="C316" s="21"/>
      <c r="D316" s="20"/>
      <c r="E316" s="203" t="s">
        <v>10</v>
      </c>
      <c r="F316" s="203" t="s">
        <v>9</v>
      </c>
      <c r="G316" s="244" t="s">
        <v>417</v>
      </c>
      <c r="H316" s="203" t="s">
        <v>396</v>
      </c>
    </row>
    <row r="317" spans="1:8" s="67" customFormat="1" ht="16.5" thickTop="1" x14ac:dyDescent="0.25">
      <c r="A317" s="30"/>
      <c r="B317" s="30"/>
      <c r="C317" s="30"/>
      <c r="D317" s="29"/>
      <c r="E317" s="245"/>
      <c r="F317" s="246"/>
      <c r="G317" s="247"/>
      <c r="H317" s="245"/>
    </row>
    <row r="318" spans="1:8" s="67" customFormat="1" ht="15.75" x14ac:dyDescent="0.25">
      <c r="A318" s="248">
        <v>8888</v>
      </c>
      <c r="B318" s="13">
        <v>6171</v>
      </c>
      <c r="C318" s="13">
        <v>2329</v>
      </c>
      <c r="D318" s="13" t="s">
        <v>418</v>
      </c>
      <c r="E318" s="249">
        <v>0</v>
      </c>
      <c r="F318" s="250">
        <v>0</v>
      </c>
      <c r="G318" s="120">
        <v>0</v>
      </c>
      <c r="H318" s="119" t="e">
        <f t="shared" ref="H318" si="16">(G318/F318)*100</f>
        <v>#DIV/0!</v>
      </c>
    </row>
    <row r="319" spans="1:8" s="67" customFormat="1" x14ac:dyDescent="0.2">
      <c r="A319" s="13"/>
      <c r="B319" s="13"/>
      <c r="C319" s="13"/>
      <c r="D319" s="13" t="s">
        <v>419</v>
      </c>
      <c r="E319" s="251"/>
      <c r="F319" s="250"/>
      <c r="G319" s="120"/>
      <c r="H319" s="251"/>
    </row>
    <row r="320" spans="1:8" s="67" customFormat="1" x14ac:dyDescent="0.2">
      <c r="A320" s="33"/>
      <c r="B320" s="33"/>
      <c r="C320" s="33"/>
      <c r="D320" s="33" t="s">
        <v>420</v>
      </c>
      <c r="E320" s="251"/>
      <c r="F320" s="253"/>
      <c r="G320" s="128"/>
      <c r="H320" s="252"/>
    </row>
    <row r="321" spans="1:8" s="67" customFormat="1" ht="16.5" thickBot="1" x14ac:dyDescent="0.3">
      <c r="A321" s="248">
        <v>9999</v>
      </c>
      <c r="B321" s="13">
        <v>6171</v>
      </c>
      <c r="C321" s="13">
        <v>2329</v>
      </c>
      <c r="D321" s="13" t="s">
        <v>421</v>
      </c>
      <c r="E321" s="249">
        <v>0</v>
      </c>
      <c r="F321" s="250">
        <v>0</v>
      </c>
      <c r="G321" s="120">
        <v>-0.6</v>
      </c>
      <c r="H321" s="119" t="e">
        <f t="shared" ref="H321" si="17">(G321/F321)*100</f>
        <v>#DIV/0!</v>
      </c>
    </row>
    <row r="322" spans="1:8" s="6" customFormat="1" ht="22.5" customHeight="1" thickTop="1" thickBot="1" x14ac:dyDescent="0.3">
      <c r="A322" s="9"/>
      <c r="B322" s="9"/>
      <c r="C322" s="9"/>
      <c r="D322" s="28" t="s">
        <v>422</v>
      </c>
      <c r="E322" s="254">
        <f t="shared" ref="E322:G322" si="18">SUM(E318,E321)</f>
        <v>0</v>
      </c>
      <c r="F322" s="256">
        <f t="shared" si="18"/>
        <v>0</v>
      </c>
      <c r="G322" s="255">
        <f t="shared" si="18"/>
        <v>-0.6</v>
      </c>
      <c r="H322" s="127" t="e">
        <f>(G322/F322)*100</f>
        <v>#DIV/0!</v>
      </c>
    </row>
    <row r="323" spans="1:8" ht="14.25" customHeight="1" x14ac:dyDescent="0.2">
      <c r="A323" s="6"/>
      <c r="B323" s="7"/>
      <c r="C323" s="7"/>
      <c r="D323" s="7"/>
      <c r="E323" s="199"/>
      <c r="F323" s="199"/>
    </row>
    <row r="324" spans="1:8" ht="15" hidden="1" customHeight="1" x14ac:dyDescent="0.2">
      <c r="A324" s="6"/>
      <c r="B324" s="7"/>
      <c r="C324" s="7"/>
      <c r="D324" s="7"/>
      <c r="E324" s="61"/>
      <c r="F324" s="61"/>
    </row>
    <row r="325" spans="1:8" ht="6" customHeight="1" thickBot="1" x14ac:dyDescent="0.25">
      <c r="A325" s="6"/>
      <c r="B325" s="6"/>
      <c r="C325" s="6"/>
      <c r="D325" s="6"/>
    </row>
    <row r="326" spans="1:8" ht="15.75" x14ac:dyDescent="0.25">
      <c r="A326" s="24" t="s">
        <v>14</v>
      </c>
      <c r="B326" s="24" t="s">
        <v>447</v>
      </c>
      <c r="C326" s="24" t="s">
        <v>448</v>
      </c>
      <c r="D326" s="23" t="s">
        <v>12</v>
      </c>
      <c r="E326" s="22" t="s">
        <v>11</v>
      </c>
      <c r="F326" s="22" t="s">
        <v>11</v>
      </c>
      <c r="G326" s="22" t="s">
        <v>0</v>
      </c>
      <c r="H326" s="121" t="s">
        <v>384</v>
      </c>
    </row>
    <row r="327" spans="1:8" ht="15.75" customHeight="1" thickBot="1" x14ac:dyDescent="0.3">
      <c r="A327" s="21"/>
      <c r="B327" s="21"/>
      <c r="C327" s="21"/>
      <c r="D327" s="20"/>
      <c r="E327" s="203" t="s">
        <v>10</v>
      </c>
      <c r="F327" s="205" t="s">
        <v>9</v>
      </c>
      <c r="G327" s="203" t="s">
        <v>386</v>
      </c>
      <c r="H327" s="130" t="s">
        <v>385</v>
      </c>
    </row>
    <row r="328" spans="1:8" s="273" customFormat="1" ht="30.75" customHeight="1" thickTop="1" thickBot="1" x14ac:dyDescent="0.3">
      <c r="A328" s="267"/>
      <c r="B328" s="268"/>
      <c r="C328" s="269"/>
      <c r="D328" s="266" t="s">
        <v>15</v>
      </c>
      <c r="E328" s="270">
        <f t="shared" ref="E328:G328" si="19">SUM(E15,E77,E112,E146,E179,E242,E312,E322)</f>
        <v>577732</v>
      </c>
      <c r="F328" s="271">
        <f t="shared" si="19"/>
        <v>641860.39999999991</v>
      </c>
      <c r="G328" s="272">
        <f t="shared" si="19"/>
        <v>529619.9</v>
      </c>
      <c r="H328" s="127">
        <f>(G328/F328)*100</f>
        <v>82.513253660764889</v>
      </c>
    </row>
    <row r="329" spans="1:8" ht="12" customHeight="1" x14ac:dyDescent="0.25">
      <c r="A329" s="8"/>
      <c r="B329" s="27"/>
      <c r="C329" s="26"/>
      <c r="D329" s="25"/>
      <c r="E329" s="215"/>
      <c r="F329" s="215"/>
    </row>
    <row r="330" spans="1:8" ht="15" hidden="1" customHeight="1" x14ac:dyDescent="0.25">
      <c r="A330" s="8"/>
      <c r="B330" s="27"/>
      <c r="C330" s="26"/>
      <c r="D330" s="25"/>
      <c r="E330" s="215"/>
      <c r="F330" s="215"/>
    </row>
    <row r="331" spans="1:8" ht="12.75" hidden="1" customHeight="1" x14ac:dyDescent="0.25">
      <c r="A331" s="8"/>
      <c r="B331" s="27"/>
      <c r="C331" s="26"/>
      <c r="D331" s="25"/>
      <c r="E331" s="215"/>
      <c r="F331" s="215"/>
    </row>
    <row r="332" spans="1:8" ht="12.75" hidden="1" customHeight="1" x14ac:dyDescent="0.25">
      <c r="A332" s="8"/>
      <c r="B332" s="27"/>
      <c r="C332" s="26"/>
      <c r="D332" s="25"/>
      <c r="E332" s="215"/>
      <c r="F332" s="215"/>
    </row>
    <row r="333" spans="1:8" ht="12.75" hidden="1" customHeight="1" x14ac:dyDescent="0.25">
      <c r="A333" s="8"/>
      <c r="B333" s="27"/>
      <c r="C333" s="26"/>
      <c r="D333" s="25"/>
      <c r="E333" s="215"/>
      <c r="F333" s="215"/>
    </row>
    <row r="334" spans="1:8" ht="12.75" hidden="1" customHeight="1" x14ac:dyDescent="0.25">
      <c r="A334" s="8"/>
      <c r="B334" s="27"/>
      <c r="C334" s="26"/>
      <c r="D334" s="25"/>
      <c r="E334" s="215"/>
      <c r="F334" s="215"/>
    </row>
    <row r="335" spans="1:8" ht="12.75" hidden="1" customHeight="1" x14ac:dyDescent="0.25">
      <c r="A335" s="8"/>
      <c r="B335" s="27"/>
      <c r="C335" s="26"/>
      <c r="D335" s="25"/>
      <c r="E335" s="215"/>
      <c r="F335" s="215"/>
    </row>
    <row r="336" spans="1:8" ht="12.75" hidden="1" customHeight="1" x14ac:dyDescent="0.25">
      <c r="A336" s="8"/>
      <c r="B336" s="27"/>
      <c r="C336" s="26"/>
      <c r="D336" s="25"/>
      <c r="E336" s="215"/>
      <c r="F336" s="215"/>
    </row>
    <row r="337" spans="1:8" ht="15" hidden="1" customHeight="1" x14ac:dyDescent="0.25">
      <c r="A337" s="8"/>
      <c r="B337" s="27"/>
      <c r="C337" s="26"/>
      <c r="D337" s="25"/>
      <c r="E337" s="215"/>
      <c r="F337" s="215"/>
    </row>
    <row r="338" spans="1:8" ht="4.5" customHeight="1" thickBot="1" x14ac:dyDescent="0.3">
      <c r="A338" s="8"/>
      <c r="B338" s="27"/>
      <c r="C338" s="26"/>
      <c r="D338" s="25"/>
      <c r="E338" s="215"/>
      <c r="F338" s="215"/>
    </row>
    <row r="339" spans="1:8" ht="15.75" x14ac:dyDescent="0.25">
      <c r="A339" s="24" t="s">
        <v>14</v>
      </c>
      <c r="B339" s="24" t="s">
        <v>447</v>
      </c>
      <c r="C339" s="24" t="s">
        <v>448</v>
      </c>
      <c r="D339" s="23" t="s">
        <v>12</v>
      </c>
      <c r="E339" s="22" t="s">
        <v>11</v>
      </c>
      <c r="F339" s="22" t="s">
        <v>11</v>
      </c>
      <c r="G339" s="22" t="s">
        <v>0</v>
      </c>
      <c r="H339" s="121" t="s">
        <v>384</v>
      </c>
    </row>
    <row r="340" spans="1:8" ht="15.75" customHeight="1" thickBot="1" x14ac:dyDescent="0.3">
      <c r="A340" s="21"/>
      <c r="B340" s="21"/>
      <c r="C340" s="21"/>
      <c r="D340" s="20"/>
      <c r="E340" s="203" t="s">
        <v>10</v>
      </c>
      <c r="F340" s="205" t="s">
        <v>9</v>
      </c>
      <c r="G340" s="203" t="s">
        <v>386</v>
      </c>
      <c r="H340" s="130" t="s">
        <v>385</v>
      </c>
    </row>
    <row r="341" spans="1:8" ht="16.5" customHeight="1" thickTop="1" x14ac:dyDescent="0.25">
      <c r="A341" s="19">
        <v>110</v>
      </c>
      <c r="B341" s="19"/>
      <c r="C341" s="19"/>
      <c r="D341" s="18" t="s">
        <v>8</v>
      </c>
      <c r="E341" s="190"/>
      <c r="F341" s="191"/>
      <c r="G341" s="226"/>
      <c r="H341" s="138"/>
    </row>
    <row r="342" spans="1:8" ht="6.75" customHeight="1" x14ac:dyDescent="0.25">
      <c r="A342" s="17"/>
      <c r="B342" s="17"/>
      <c r="C342" s="17"/>
      <c r="D342" s="8"/>
      <c r="E342" s="190"/>
      <c r="F342" s="192"/>
      <c r="G342" s="220"/>
      <c r="H342" s="124"/>
    </row>
    <row r="343" spans="1:8" ht="15" customHeight="1" x14ac:dyDescent="0.2">
      <c r="A343" s="13"/>
      <c r="B343" s="13"/>
      <c r="C343" s="13">
        <v>8115</v>
      </c>
      <c r="D343" s="12" t="s">
        <v>7</v>
      </c>
      <c r="E343" s="193">
        <v>30348.400000000001</v>
      </c>
      <c r="F343" s="194">
        <v>61643.3</v>
      </c>
      <c r="G343" s="120">
        <v>-29309.8</v>
      </c>
      <c r="H343" s="119" t="e">
        <f>(#REF!/F343)*100</f>
        <v>#REF!</v>
      </c>
    </row>
    <row r="344" spans="1:8" ht="15" customHeight="1" x14ac:dyDescent="0.2">
      <c r="A344" s="13"/>
      <c r="B344" s="13"/>
      <c r="C344" s="13">
        <v>8118</v>
      </c>
      <c r="D344" s="16" t="s">
        <v>410</v>
      </c>
      <c r="E344" s="193">
        <v>0</v>
      </c>
      <c r="F344" s="194">
        <v>-20000</v>
      </c>
      <c r="G344" s="120">
        <v>-20000</v>
      </c>
      <c r="H344" s="119" t="e">
        <f>(#REF!/F344)*100</f>
        <v>#REF!</v>
      </c>
    </row>
    <row r="345" spans="1:8" hidden="1" x14ac:dyDescent="0.2">
      <c r="A345" s="13"/>
      <c r="B345" s="13"/>
      <c r="C345" s="13">
        <v>8123</v>
      </c>
      <c r="D345" s="16" t="s">
        <v>6</v>
      </c>
      <c r="E345" s="193">
        <v>0</v>
      </c>
      <c r="F345" s="194">
        <v>0</v>
      </c>
      <c r="G345" s="120">
        <v>0</v>
      </c>
      <c r="H345" s="119" t="e">
        <f>(#REF!/F345)*100</f>
        <v>#REF!</v>
      </c>
    </row>
    <row r="346" spans="1:8" ht="15" customHeight="1" thickBot="1" x14ac:dyDescent="0.25">
      <c r="A346" s="13"/>
      <c r="B346" s="13"/>
      <c r="C346" s="13">
        <v>8124</v>
      </c>
      <c r="D346" s="12" t="s">
        <v>5</v>
      </c>
      <c r="E346" s="58">
        <v>-12000</v>
      </c>
      <c r="F346" s="195">
        <v>-12000</v>
      </c>
      <c r="G346" s="120">
        <v>-10000</v>
      </c>
      <c r="H346" s="119" t="e">
        <f>(#REF!/F346)*100</f>
        <v>#REF!</v>
      </c>
    </row>
    <row r="347" spans="1:8" ht="17.25" hidden="1" customHeight="1" x14ac:dyDescent="0.2">
      <c r="A347" s="15"/>
      <c r="B347" s="15"/>
      <c r="C347" s="15">
        <v>8902</v>
      </c>
      <c r="D347" s="14" t="s">
        <v>4</v>
      </c>
      <c r="E347" s="149"/>
      <c r="F347" s="196"/>
      <c r="G347" s="120">
        <v>0</v>
      </c>
      <c r="H347" s="119" t="e">
        <f>(#REF!/F347)*100</f>
        <v>#REF!</v>
      </c>
    </row>
    <row r="348" spans="1:8" ht="18.600000000000001" hidden="1" customHeight="1" thickBot="1" x14ac:dyDescent="0.25">
      <c r="A348" s="13"/>
      <c r="B348" s="13"/>
      <c r="C348" s="13">
        <v>8905</v>
      </c>
      <c r="D348" s="12" t="s">
        <v>3</v>
      </c>
      <c r="E348" s="58">
        <v>0</v>
      </c>
      <c r="F348" s="195">
        <v>0</v>
      </c>
      <c r="G348" s="120">
        <v>0</v>
      </c>
      <c r="H348" s="119" t="e">
        <f>(#REF!/F348)*100</f>
        <v>#REF!</v>
      </c>
    </row>
    <row r="349" spans="1:8" ht="19.899999999999999" hidden="1" customHeight="1" thickBot="1" x14ac:dyDescent="0.25">
      <c r="A349" s="33"/>
      <c r="B349" s="33"/>
      <c r="C349" s="33">
        <v>8901</v>
      </c>
      <c r="D349" s="16" t="s">
        <v>2</v>
      </c>
      <c r="E349" s="59"/>
      <c r="F349" s="197"/>
      <c r="G349" s="231"/>
    </row>
    <row r="350" spans="1:8" s="6" customFormat="1" ht="22.5" customHeight="1" thickTop="1" thickBot="1" x14ac:dyDescent="0.3">
      <c r="A350" s="41"/>
      <c r="B350" s="41"/>
      <c r="C350" s="41"/>
      <c r="D350" s="139" t="s">
        <v>1</v>
      </c>
      <c r="E350" s="95">
        <f t="shared" ref="E350:G350" si="20">SUM(E343:E349)</f>
        <v>18348.400000000001</v>
      </c>
      <c r="F350" s="198">
        <f t="shared" si="20"/>
        <v>29643.300000000003</v>
      </c>
      <c r="G350" s="223">
        <f t="shared" si="20"/>
        <v>-59309.8</v>
      </c>
      <c r="H350" s="127" t="e">
        <f>(#REF!/F350)*100</f>
        <v>#REF!</v>
      </c>
    </row>
    <row r="351" spans="1:8" s="6" customFormat="1" ht="22.5" customHeight="1" x14ac:dyDescent="0.25">
      <c r="A351" s="7"/>
      <c r="B351" s="7"/>
      <c r="C351" s="7"/>
      <c r="D351" s="8"/>
      <c r="E351" s="103"/>
      <c r="F351" s="103"/>
      <c r="G351" s="232"/>
    </row>
    <row r="352" spans="1:8" ht="15" customHeight="1" x14ac:dyDescent="0.25">
      <c r="A352" s="6"/>
      <c r="B352" s="6"/>
      <c r="C352" s="6"/>
      <c r="D352" s="8"/>
      <c r="E352" s="103"/>
      <c r="F352" s="103"/>
    </row>
    <row r="353" spans="1:6" x14ac:dyDescent="0.2">
      <c r="A353" s="7"/>
      <c r="B353" s="6"/>
      <c r="C353" s="7"/>
      <c r="D353" s="6"/>
    </row>
    <row r="354" spans="1:6" x14ac:dyDescent="0.2">
      <c r="A354" s="7"/>
      <c r="B354" s="7"/>
      <c r="C354" s="7"/>
      <c r="D354" s="6"/>
    </row>
    <row r="355" spans="1:6" hidden="1" x14ac:dyDescent="0.2">
      <c r="A355" s="4"/>
      <c r="B355" s="4"/>
      <c r="C355" s="4"/>
      <c r="D355" s="2"/>
    </row>
    <row r="356" spans="1:6" x14ac:dyDescent="0.2">
      <c r="A356" s="4"/>
      <c r="B356" s="4"/>
      <c r="C356" s="4"/>
      <c r="D356" s="5"/>
      <c r="E356" s="61"/>
      <c r="F356" s="61"/>
    </row>
    <row r="357" spans="1:6" hidden="1" x14ac:dyDescent="0.2">
      <c r="A357" s="4"/>
      <c r="B357" s="4"/>
      <c r="C357" s="4"/>
      <c r="D357" s="5"/>
      <c r="E357" s="61"/>
      <c r="F357" s="61"/>
    </row>
    <row r="358" spans="1:6" hidden="1" x14ac:dyDescent="0.2">
      <c r="A358" s="4"/>
      <c r="B358" s="4"/>
      <c r="C358" s="4"/>
      <c r="D358" s="4"/>
      <c r="E358" s="216"/>
      <c r="F358" s="216"/>
    </row>
    <row r="359" spans="1:6" hidden="1" x14ac:dyDescent="0.2">
      <c r="A359" s="2"/>
      <c r="B359" s="2"/>
      <c r="C359" s="2"/>
      <c r="D359" s="2"/>
    </row>
    <row r="360" spans="1:6" hidden="1" x14ac:dyDescent="0.2">
      <c r="A360" s="2"/>
      <c r="B360" s="2"/>
      <c r="C360" s="2"/>
      <c r="D360" s="2"/>
    </row>
    <row r="361" spans="1:6" hidden="1" x14ac:dyDescent="0.2">
      <c r="A361" s="2"/>
      <c r="B361" s="2"/>
      <c r="C361" s="2"/>
      <c r="D361" s="2"/>
    </row>
    <row r="362" spans="1:6" hidden="1" x14ac:dyDescent="0.2">
      <c r="A362" s="2"/>
      <c r="B362" s="2"/>
      <c r="C362" s="2"/>
      <c r="D362" s="2"/>
    </row>
    <row r="363" spans="1:6" hidden="1" x14ac:dyDescent="0.2">
      <c r="A363" s="2"/>
      <c r="B363" s="2"/>
      <c r="C363" s="2"/>
      <c r="D363" s="2"/>
    </row>
    <row r="364" spans="1:6" hidden="1" x14ac:dyDescent="0.2">
      <c r="A364" s="2"/>
      <c r="B364" s="2"/>
      <c r="C364" s="2"/>
      <c r="D364" s="2"/>
    </row>
    <row r="365" spans="1:6" ht="15.75" hidden="1" x14ac:dyDescent="0.25">
      <c r="A365" s="2"/>
      <c r="B365" s="2"/>
      <c r="C365" s="2"/>
      <c r="D365" s="3"/>
      <c r="E365" s="217"/>
      <c r="F365" s="217"/>
    </row>
    <row r="366" spans="1:6" hidden="1" x14ac:dyDescent="0.2">
      <c r="A366" s="2"/>
      <c r="B366" s="2"/>
      <c r="C366" s="2"/>
      <c r="D366" s="2"/>
    </row>
    <row r="367" spans="1:6" hidden="1" x14ac:dyDescent="0.2">
      <c r="A367" s="2"/>
      <c r="B367" s="2"/>
      <c r="C367" s="2"/>
      <c r="D367" s="2"/>
    </row>
    <row r="368" spans="1:6" x14ac:dyDescent="0.2">
      <c r="A368" s="2"/>
      <c r="B368" s="2"/>
      <c r="C368" s="2"/>
      <c r="D368" s="2"/>
    </row>
    <row r="369" spans="1:6" x14ac:dyDescent="0.2">
      <c r="A369" s="2"/>
      <c r="B369" s="2"/>
      <c r="C369" s="2"/>
      <c r="D369" s="66"/>
    </row>
    <row r="370" spans="1:6" ht="15.75" hidden="1" x14ac:dyDescent="0.25">
      <c r="A370" s="2"/>
      <c r="B370" s="2"/>
      <c r="C370" s="2"/>
      <c r="D370" s="2"/>
      <c r="E370" s="217"/>
      <c r="F370" s="217"/>
    </row>
    <row r="371" spans="1:6" hidden="1" x14ac:dyDescent="0.2">
      <c r="A371" s="2"/>
      <c r="B371" s="2"/>
      <c r="C371" s="2"/>
      <c r="D371" s="2"/>
    </row>
    <row r="372" spans="1:6" hidden="1" x14ac:dyDescent="0.2">
      <c r="A372" s="2"/>
      <c r="B372" s="2"/>
      <c r="C372" s="2"/>
      <c r="D372" s="2"/>
    </row>
    <row r="373" spans="1:6" hidden="1" x14ac:dyDescent="0.2">
      <c r="A373" s="2"/>
      <c r="B373" s="2"/>
      <c r="C373" s="2"/>
      <c r="D373" s="2"/>
    </row>
    <row r="374" spans="1:6" hidden="1" x14ac:dyDescent="0.2">
      <c r="A374" s="2"/>
      <c r="B374" s="2"/>
      <c r="C374" s="2"/>
      <c r="D374" s="2"/>
      <c r="E374" s="218"/>
      <c r="F374" s="218"/>
    </row>
    <row r="375" spans="1:6" hidden="1" x14ac:dyDescent="0.2">
      <c r="A375" s="2"/>
      <c r="B375" s="2"/>
      <c r="C375" s="2"/>
      <c r="D375" s="2"/>
      <c r="E375" s="218"/>
      <c r="F375" s="218"/>
    </row>
    <row r="376" spans="1:6" hidden="1" x14ac:dyDescent="0.2">
      <c r="A376" s="2"/>
      <c r="B376" s="2"/>
      <c r="C376" s="2"/>
      <c r="D376" s="2"/>
      <c r="E376" s="218"/>
      <c r="F376" s="218"/>
    </row>
    <row r="377" spans="1:6" hidden="1" x14ac:dyDescent="0.2">
      <c r="A377" s="2"/>
      <c r="B377" s="2"/>
      <c r="C377" s="2"/>
      <c r="D377" s="2"/>
      <c r="E377" s="218"/>
      <c r="F377" s="218"/>
    </row>
    <row r="378" spans="1:6" hidden="1" x14ac:dyDescent="0.2">
      <c r="A378" s="2"/>
      <c r="B378" s="2"/>
      <c r="C378" s="2"/>
      <c r="D378" s="2"/>
      <c r="E378" s="218"/>
      <c r="F378" s="218"/>
    </row>
    <row r="379" spans="1:6" hidden="1" x14ac:dyDescent="0.2">
      <c r="A379" s="2"/>
      <c r="B379" s="2"/>
      <c r="C379" s="2"/>
      <c r="D379" s="2"/>
      <c r="E379" s="218"/>
      <c r="F379" s="218"/>
    </row>
    <row r="380" spans="1:6" hidden="1" x14ac:dyDescent="0.2">
      <c r="A380" s="2"/>
      <c r="B380" s="2"/>
      <c r="C380" s="2"/>
      <c r="D380" s="2"/>
      <c r="E380" s="218"/>
      <c r="F380" s="218"/>
    </row>
    <row r="381" spans="1:6" hidden="1" x14ac:dyDescent="0.2">
      <c r="A381" s="2"/>
      <c r="B381" s="2"/>
      <c r="C381" s="2"/>
      <c r="D381" s="2"/>
      <c r="E381" s="218"/>
      <c r="F381" s="218"/>
    </row>
    <row r="382" spans="1:6" hidden="1" x14ac:dyDescent="0.2">
      <c r="A382" s="2"/>
      <c r="B382" s="2"/>
      <c r="C382" s="2"/>
      <c r="D382" s="2"/>
      <c r="E382" s="218"/>
      <c r="F382" s="218"/>
    </row>
    <row r="383" spans="1:6" hidden="1" x14ac:dyDescent="0.2">
      <c r="A383" s="2"/>
      <c r="B383" s="2"/>
      <c r="C383" s="2"/>
      <c r="D383" s="2"/>
      <c r="E383" s="218"/>
      <c r="F383" s="218"/>
    </row>
    <row r="384" spans="1:6" hidden="1" x14ac:dyDescent="0.2">
      <c r="A384" s="2"/>
      <c r="B384" s="2"/>
      <c r="C384" s="2"/>
      <c r="D384" s="2"/>
      <c r="E384" s="218"/>
      <c r="F384" s="218"/>
    </row>
    <row r="385" spans="1:6" hidden="1" x14ac:dyDescent="0.2">
      <c r="A385" s="2"/>
      <c r="B385" s="2"/>
      <c r="C385" s="2"/>
      <c r="D385" s="2"/>
      <c r="E385" s="218"/>
      <c r="F385" s="218"/>
    </row>
    <row r="386" spans="1:6" x14ac:dyDescent="0.2">
      <c r="A386" s="2"/>
      <c r="B386" s="2"/>
      <c r="C386" s="2"/>
      <c r="D386" s="2"/>
      <c r="E386" s="218"/>
      <c r="F386" s="218"/>
    </row>
    <row r="387" spans="1:6" x14ac:dyDescent="0.2">
      <c r="A387" s="2"/>
      <c r="B387" s="2"/>
      <c r="C387" s="2"/>
      <c r="D387" s="2"/>
      <c r="E387" s="218"/>
      <c r="F387" s="218"/>
    </row>
    <row r="388" spans="1:6" x14ac:dyDescent="0.2">
      <c r="A388" s="2"/>
      <c r="B388" s="2"/>
      <c r="C388" s="2"/>
      <c r="D388" s="2"/>
      <c r="E388" s="218"/>
      <c r="F388" s="218"/>
    </row>
    <row r="389" spans="1:6" x14ac:dyDescent="0.2">
      <c r="A389" s="2"/>
      <c r="B389" s="2"/>
      <c r="C389" s="2"/>
      <c r="D389" s="2"/>
      <c r="E389" s="218"/>
      <c r="F389" s="218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ht="15.75" x14ac:dyDescent="0.25">
      <c r="A396" s="2"/>
      <c r="B396" s="2"/>
      <c r="C396" s="2"/>
      <c r="D396" s="2"/>
      <c r="E396" s="217"/>
      <c r="F396" s="217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x14ac:dyDescent="0.2">
      <c r="A400" s="2"/>
      <c r="B400" s="2"/>
      <c r="C400" s="2"/>
      <c r="D400" s="2"/>
    </row>
    <row r="401" spans="1:6" x14ac:dyDescent="0.2">
      <c r="A401" s="2"/>
      <c r="B401" s="2"/>
      <c r="C401" s="2"/>
      <c r="D401" s="2"/>
    </row>
    <row r="402" spans="1:6" x14ac:dyDescent="0.2">
      <c r="A402" s="2"/>
      <c r="B402" s="2"/>
      <c r="C402" s="2"/>
      <c r="D402" s="2"/>
    </row>
    <row r="403" spans="1:6" x14ac:dyDescent="0.2">
      <c r="A403" s="2"/>
      <c r="B403" s="2"/>
      <c r="C403" s="2"/>
      <c r="D403" s="2"/>
    </row>
    <row r="404" spans="1:6" x14ac:dyDescent="0.2">
      <c r="A404" s="2"/>
      <c r="B404" s="2"/>
      <c r="C404" s="2"/>
      <c r="D404" s="2"/>
    </row>
    <row r="405" spans="1:6" x14ac:dyDescent="0.2">
      <c r="A405" s="2"/>
      <c r="B405" s="2"/>
      <c r="C405" s="2"/>
      <c r="D405" s="2"/>
    </row>
    <row r="406" spans="1:6" x14ac:dyDescent="0.2">
      <c r="A406" s="2"/>
      <c r="B406" s="2"/>
      <c r="C406" s="2"/>
      <c r="D406" s="2"/>
    </row>
    <row r="407" spans="1:6" x14ac:dyDescent="0.2">
      <c r="A407" s="2"/>
      <c r="B407" s="2"/>
      <c r="C407" s="2"/>
      <c r="D407" s="2"/>
    </row>
    <row r="408" spans="1:6" x14ac:dyDescent="0.2">
      <c r="A408" s="2"/>
      <c r="B408" s="2"/>
      <c r="C408" s="2"/>
      <c r="D408" s="2"/>
    </row>
    <row r="409" spans="1:6" ht="15.75" x14ac:dyDescent="0.25">
      <c r="A409" s="2"/>
      <c r="B409" s="2"/>
      <c r="C409" s="2"/>
      <c r="D409" s="2"/>
      <c r="E409" s="217"/>
      <c r="F409" s="217"/>
    </row>
    <row r="410" spans="1:6" x14ac:dyDescent="0.2">
      <c r="A410" s="2"/>
      <c r="B410" s="2"/>
      <c r="C410" s="2"/>
      <c r="D410" s="2"/>
    </row>
    <row r="411" spans="1:6" x14ac:dyDescent="0.2">
      <c r="A411" s="2"/>
      <c r="B411" s="2"/>
      <c r="C411" s="2"/>
      <c r="D411" s="2"/>
    </row>
    <row r="412" spans="1:6" x14ac:dyDescent="0.2">
      <c r="A412" s="2"/>
      <c r="B412" s="2"/>
      <c r="C412" s="2"/>
      <c r="D412" s="2"/>
    </row>
    <row r="413" spans="1:6" x14ac:dyDescent="0.2">
      <c r="A413" s="2"/>
      <c r="B413" s="2"/>
      <c r="C413" s="2"/>
      <c r="D413" s="2"/>
    </row>
    <row r="414" spans="1:6" x14ac:dyDescent="0.2">
      <c r="A414" s="2"/>
      <c r="B414" s="2"/>
      <c r="C414" s="2"/>
      <c r="D414" s="2"/>
    </row>
    <row r="415" spans="1:6" x14ac:dyDescent="0.2">
      <c r="A415" s="2"/>
      <c r="B415" s="2"/>
      <c r="C415" s="2"/>
      <c r="D415" s="2"/>
    </row>
    <row r="416" spans="1:6" x14ac:dyDescent="0.2">
      <c r="A416" s="2"/>
      <c r="B416" s="2"/>
      <c r="C416" s="2"/>
      <c r="D416" s="2"/>
    </row>
    <row r="417" spans="1:6" x14ac:dyDescent="0.2">
      <c r="A417" s="2"/>
      <c r="B417" s="2"/>
      <c r="C417" s="2"/>
      <c r="D417" s="2"/>
    </row>
    <row r="418" spans="1:6" x14ac:dyDescent="0.2">
      <c r="A418" s="2"/>
      <c r="B418" s="2"/>
      <c r="C418" s="2"/>
      <c r="D418" s="2"/>
    </row>
    <row r="419" spans="1:6" x14ac:dyDescent="0.2">
      <c r="A419" s="2"/>
      <c r="B419" s="2"/>
      <c r="C419" s="2"/>
      <c r="D419" s="2"/>
    </row>
    <row r="420" spans="1:6" x14ac:dyDescent="0.2">
      <c r="A420" s="2"/>
      <c r="B420" s="2"/>
      <c r="C420" s="2"/>
      <c r="D420" s="2"/>
    </row>
    <row r="421" spans="1:6" x14ac:dyDescent="0.2">
      <c r="A421" s="2"/>
      <c r="B421" s="2"/>
      <c r="C421" s="2"/>
      <c r="D421" s="2"/>
    </row>
    <row r="422" spans="1:6" x14ac:dyDescent="0.2">
      <c r="A422" s="2"/>
      <c r="B422" s="2"/>
      <c r="C422" s="2"/>
      <c r="D422" s="2"/>
      <c r="E422" s="218"/>
      <c r="F422" s="218"/>
    </row>
  </sheetData>
  <sortState ref="A81:K121">
    <sortCondition ref="A81"/>
  </sortState>
  <dataConsolidate/>
  <mergeCells count="3">
    <mergeCell ref="A1:C1"/>
    <mergeCell ref="B158:D15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"/>
  <sheetViews>
    <sheetView zoomScale="98" zoomScaleNormal="98" zoomScaleSheetLayoutView="100" workbookViewId="0">
      <pane xSplit="5" topLeftCell="F1" activePane="topRight" state="frozen"/>
      <selection pane="topRight" activeCell="B17" sqref="B17"/>
    </sheetView>
  </sheetViews>
  <sheetFormatPr defaultColWidth="9.140625" defaultRowHeight="12.75" x14ac:dyDescent="0.2"/>
  <cols>
    <col min="1" max="1" width="6.5703125" style="69" customWidth="1"/>
    <col min="2" max="2" width="9.42578125" style="69" customWidth="1"/>
    <col min="3" max="3" width="67.28515625" style="69" customWidth="1"/>
    <col min="4" max="4" width="14.7109375" style="68" customWidth="1"/>
    <col min="5" max="5" width="15.85546875" style="68" customWidth="1"/>
    <col min="6" max="6" width="15.85546875" style="69" customWidth="1"/>
    <col min="7" max="7" width="11.42578125" style="69" customWidth="1"/>
    <col min="8" max="16384" width="9.140625" style="69"/>
  </cols>
  <sheetData>
    <row r="1" spans="1:7" ht="21" customHeight="1" x14ac:dyDescent="0.25">
      <c r="A1" s="70" t="s">
        <v>95</v>
      </c>
      <c r="B1" s="71"/>
      <c r="C1" s="72"/>
      <c r="D1" s="263"/>
      <c r="E1" s="258"/>
    </row>
    <row r="2" spans="1:7" ht="9.75" customHeight="1" x14ac:dyDescent="0.3">
      <c r="A2" s="70"/>
      <c r="B2" s="71"/>
      <c r="C2" s="113"/>
    </row>
    <row r="3" spans="1:7" s="71" customFormat="1" ht="24" customHeight="1" x14ac:dyDescent="0.3">
      <c r="A3" s="73" t="s">
        <v>322</v>
      </c>
      <c r="B3" s="73"/>
      <c r="C3" s="275" t="s">
        <v>388</v>
      </c>
      <c r="D3" s="259"/>
      <c r="E3" s="259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7.5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0" t="s">
        <v>11</v>
      </c>
      <c r="E6" s="260" t="s">
        <v>11</v>
      </c>
      <c r="F6" s="22" t="s">
        <v>0</v>
      </c>
      <c r="G6" s="121" t="s">
        <v>384</v>
      </c>
    </row>
    <row r="7" spans="1:7" s="56" customFormat="1" ht="21" customHeight="1" thickBot="1" x14ac:dyDescent="0.3">
      <c r="A7" s="116"/>
      <c r="B7" s="117"/>
      <c r="C7" s="118"/>
      <c r="D7" s="261" t="s">
        <v>10</v>
      </c>
      <c r="E7" s="261" t="s">
        <v>9</v>
      </c>
      <c r="F7" s="122" t="s">
        <v>386</v>
      </c>
      <c r="G7" s="123" t="s">
        <v>385</v>
      </c>
    </row>
    <row r="8" spans="1:7" s="56" customFormat="1" ht="18" customHeight="1" thickTop="1" x14ac:dyDescent="0.25">
      <c r="A8" s="274">
        <v>10</v>
      </c>
      <c r="B8" s="274"/>
      <c r="C8" s="101" t="s">
        <v>381</v>
      </c>
      <c r="D8" s="91"/>
      <c r="E8" s="208"/>
      <c r="F8" s="142"/>
      <c r="G8" s="140"/>
    </row>
    <row r="9" spans="1:7" s="56" customFormat="1" ht="15" customHeight="1" x14ac:dyDescent="0.2">
      <c r="A9" s="65"/>
      <c r="B9" s="264">
        <v>2143</v>
      </c>
      <c r="C9" s="65" t="s">
        <v>96</v>
      </c>
      <c r="D9" s="58">
        <v>0</v>
      </c>
      <c r="E9" s="195">
        <v>0</v>
      </c>
      <c r="F9" s="120">
        <v>0</v>
      </c>
      <c r="G9" s="119" t="e">
        <f>(F9/E9)*100</f>
        <v>#DIV/0!</v>
      </c>
    </row>
    <row r="10" spans="1:7" s="56" customFormat="1" ht="15" customHeight="1" x14ac:dyDescent="0.2">
      <c r="A10" s="81"/>
      <c r="B10" s="141">
        <v>2212</v>
      </c>
      <c r="C10" s="80" t="s">
        <v>97</v>
      </c>
      <c r="D10" s="58">
        <v>9150</v>
      </c>
      <c r="E10" s="195">
        <v>9892</v>
      </c>
      <c r="F10" s="120">
        <v>7670.5</v>
      </c>
      <c r="G10" s="119">
        <f t="shared" ref="G10:G22" si="0">(F10/E10)*100</f>
        <v>77.542458552365545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5">
        <v>6468.2</v>
      </c>
      <c r="F11" s="120">
        <v>5280.4</v>
      </c>
      <c r="G11" s="119">
        <f t="shared" si="0"/>
        <v>81.636313039176272</v>
      </c>
    </row>
    <row r="12" spans="1:7" s="56" customFormat="1" ht="15" customHeight="1" x14ac:dyDescent="0.2">
      <c r="A12" s="65"/>
      <c r="B12" s="264">
        <v>2221</v>
      </c>
      <c r="C12" s="65" t="s">
        <v>99</v>
      </c>
      <c r="D12" s="59">
        <v>0</v>
      </c>
      <c r="E12" s="197">
        <v>70</v>
      </c>
      <c r="F12" s="120">
        <v>30.3</v>
      </c>
      <c r="G12" s="119">
        <f t="shared" si="0"/>
        <v>43.285714285714292</v>
      </c>
    </row>
    <row r="13" spans="1:7" s="56" customFormat="1" ht="15" customHeight="1" x14ac:dyDescent="0.2">
      <c r="A13" s="65"/>
      <c r="B13" s="264">
        <v>3113</v>
      </c>
      <c r="C13" s="65" t="s">
        <v>105</v>
      </c>
      <c r="D13" s="59">
        <v>0</v>
      </c>
      <c r="E13" s="197">
        <v>485</v>
      </c>
      <c r="F13" s="120">
        <v>241.9</v>
      </c>
      <c r="G13" s="119">
        <f t="shared" si="0"/>
        <v>49.876288659793815</v>
      </c>
    </row>
    <row r="14" spans="1:7" s="56" customFormat="1" ht="15" customHeight="1" x14ac:dyDescent="0.2">
      <c r="A14" s="65"/>
      <c r="B14" s="35">
        <v>3326</v>
      </c>
      <c r="C14" s="80" t="s">
        <v>440</v>
      </c>
      <c r="D14" s="58">
        <v>0</v>
      </c>
      <c r="E14" s="195">
        <v>18</v>
      </c>
      <c r="F14" s="120">
        <v>17.600000000000001</v>
      </c>
      <c r="G14" s="119">
        <f t="shared" si="0"/>
        <v>97.777777777777786</v>
      </c>
    </row>
    <row r="15" spans="1:7" s="56" customFormat="1" ht="15" customHeight="1" x14ac:dyDescent="0.2">
      <c r="A15" s="65"/>
      <c r="B15" s="35">
        <v>3421</v>
      </c>
      <c r="C15" s="80" t="s">
        <v>112</v>
      </c>
      <c r="D15" s="58">
        <v>200</v>
      </c>
      <c r="E15" s="195">
        <v>414.1</v>
      </c>
      <c r="F15" s="120">
        <v>293.60000000000002</v>
      </c>
      <c r="G15" s="119">
        <f t="shared" si="0"/>
        <v>70.900748611446502</v>
      </c>
    </row>
    <row r="16" spans="1:7" s="56" customFormat="1" ht="15.75" customHeight="1" x14ac:dyDescent="0.2">
      <c r="A16" s="65"/>
      <c r="B16" s="35">
        <v>3631</v>
      </c>
      <c r="C16" s="80" t="s">
        <v>115</v>
      </c>
      <c r="D16" s="58">
        <v>6100</v>
      </c>
      <c r="E16" s="195">
        <v>5892.5</v>
      </c>
      <c r="F16" s="120">
        <v>3538.9</v>
      </c>
      <c r="G16" s="119">
        <f t="shared" si="0"/>
        <v>60.057700466694953</v>
      </c>
    </row>
    <row r="17" spans="1:7" s="56" customFormat="1" ht="15.75" customHeight="1" x14ac:dyDescent="0.2">
      <c r="A17" s="65"/>
      <c r="B17" s="35">
        <v>3632</v>
      </c>
      <c r="C17" s="80" t="s">
        <v>116</v>
      </c>
      <c r="D17" s="58">
        <v>0</v>
      </c>
      <c r="E17" s="195">
        <v>335</v>
      </c>
      <c r="F17" s="120">
        <v>102.9</v>
      </c>
      <c r="G17" s="119">
        <f t="shared" si="0"/>
        <v>30.716417910447763</v>
      </c>
    </row>
    <row r="18" spans="1:7" s="56" customFormat="1" ht="15" customHeight="1" x14ac:dyDescent="0.2">
      <c r="A18" s="65"/>
      <c r="B18" s="264">
        <v>3639</v>
      </c>
      <c r="C18" s="65" t="s">
        <v>431</v>
      </c>
      <c r="D18" s="59">
        <v>0</v>
      </c>
      <c r="E18" s="197">
        <v>1900.6</v>
      </c>
      <c r="F18" s="120">
        <v>1125.9000000000001</v>
      </c>
      <c r="G18" s="119">
        <f t="shared" si="0"/>
        <v>59.239187624960543</v>
      </c>
    </row>
    <row r="19" spans="1:7" s="56" customFormat="1" ht="15" customHeight="1" x14ac:dyDescent="0.2">
      <c r="A19" s="65"/>
      <c r="B19" s="35">
        <v>3722</v>
      </c>
      <c r="C19" s="80" t="s">
        <v>120</v>
      </c>
      <c r="D19" s="58">
        <f>'[1]Technické služby'!AC52</f>
        <v>22550</v>
      </c>
      <c r="E19" s="195">
        <v>22856</v>
      </c>
      <c r="F19" s="120">
        <v>19461.8</v>
      </c>
      <c r="G19" s="119">
        <f t="shared" si="0"/>
        <v>85.149632481624081</v>
      </c>
    </row>
    <row r="20" spans="1:7" s="56" customFormat="1" ht="15" hidden="1" customHeight="1" x14ac:dyDescent="0.2">
      <c r="A20" s="65"/>
      <c r="B20" s="35">
        <v>3726</v>
      </c>
      <c r="C20" s="79" t="s">
        <v>121</v>
      </c>
      <c r="D20" s="58">
        <f>'[1]Technické služby'!AC53</f>
        <v>0</v>
      </c>
      <c r="E20" s="195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124</v>
      </c>
      <c r="D21" s="59">
        <f>'[1]Technické služby'!AC54</f>
        <v>20397</v>
      </c>
      <c r="E21" s="197">
        <v>20703.3</v>
      </c>
      <c r="F21" s="128">
        <v>13878.7</v>
      </c>
      <c r="G21" s="129">
        <f t="shared" si="0"/>
        <v>67.036172977254836</v>
      </c>
    </row>
    <row r="22" spans="1:7" s="56" customFormat="1" ht="22.5" customHeight="1" thickTop="1" thickBot="1" x14ac:dyDescent="0.3">
      <c r="A22" s="86"/>
      <c r="B22" s="87"/>
      <c r="C22" s="97" t="s">
        <v>376</v>
      </c>
      <c r="D22" s="95">
        <f t="shared" ref="D22:F22" si="1">SUM(D8:D21)</f>
        <v>65417</v>
      </c>
      <c r="E22" s="198">
        <f t="shared" si="1"/>
        <v>69034.7</v>
      </c>
      <c r="F22" s="223">
        <f t="shared" si="1"/>
        <v>51642.5</v>
      </c>
      <c r="G22" s="127">
        <f t="shared" si="0"/>
        <v>74.806582776487772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0"/>
      <c r="E24" s="200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11.25" customHeight="1" thickBot="1" x14ac:dyDescent="0.25">
      <c r="A26" s="74"/>
      <c r="B26" s="75"/>
      <c r="C26" s="74"/>
      <c r="D26" s="259"/>
      <c r="E26" s="259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60" t="s">
        <v>11</v>
      </c>
      <c r="E27" s="260" t="s">
        <v>11</v>
      </c>
      <c r="F27" s="22" t="s">
        <v>0</v>
      </c>
      <c r="G27" s="121" t="s">
        <v>384</v>
      </c>
    </row>
    <row r="28" spans="1:7" s="56" customFormat="1" ht="15.75" customHeight="1" thickBot="1" x14ac:dyDescent="0.3">
      <c r="A28" s="116"/>
      <c r="B28" s="117"/>
      <c r="C28" s="118"/>
      <c r="D28" s="261" t="s">
        <v>10</v>
      </c>
      <c r="E28" s="261" t="s">
        <v>9</v>
      </c>
      <c r="F28" s="122" t="s">
        <v>386</v>
      </c>
      <c r="G28" s="123" t="s">
        <v>385</v>
      </c>
    </row>
    <row r="29" spans="1:7" s="56" customFormat="1" ht="16.5" customHeight="1" thickTop="1" x14ac:dyDescent="0.25">
      <c r="A29" s="63">
        <v>30</v>
      </c>
      <c r="B29" s="63"/>
      <c r="C29" s="94" t="s">
        <v>91</v>
      </c>
      <c r="D29" s="57"/>
      <c r="E29" s="209"/>
      <c r="F29" s="142"/>
      <c r="G29" s="140"/>
    </row>
    <row r="30" spans="1:7" s="56" customFormat="1" ht="10.5" customHeight="1" x14ac:dyDescent="0.2">
      <c r="A30" s="62"/>
      <c r="B30" s="62"/>
      <c r="C30" s="64"/>
      <c r="D30" s="58"/>
      <c r="E30" s="195"/>
      <c r="F30" s="143"/>
      <c r="G30" s="65"/>
    </row>
    <row r="31" spans="1:7" s="56" customFormat="1" ht="15" hidden="1" x14ac:dyDescent="0.2">
      <c r="A31" s="65"/>
      <c r="B31" s="62">
        <v>3341</v>
      </c>
      <c r="C31" s="74" t="s">
        <v>129</v>
      </c>
      <c r="D31" s="58">
        <v>0</v>
      </c>
      <c r="E31" s="195">
        <v>0</v>
      </c>
      <c r="F31" s="120">
        <v>0</v>
      </c>
      <c r="G31" s="119" t="e">
        <f>(#REF!/E31)*100</f>
        <v>#REF!</v>
      </c>
    </row>
    <row r="32" spans="1:7" s="56" customFormat="1" ht="15.75" customHeight="1" x14ac:dyDescent="0.2">
      <c r="A32" s="65"/>
      <c r="B32" s="62">
        <v>3319</v>
      </c>
      <c r="C32" s="79" t="s">
        <v>441</v>
      </c>
      <c r="D32" s="58">
        <v>0</v>
      </c>
      <c r="E32" s="195">
        <v>10</v>
      </c>
      <c r="F32" s="120">
        <v>10</v>
      </c>
      <c r="G32" s="119">
        <f t="shared" ref="G32:G52" si="2">(F32/E32)*100</f>
        <v>100</v>
      </c>
    </row>
    <row r="33" spans="1:7" s="56" customFormat="1" ht="15.75" customHeight="1" x14ac:dyDescent="0.2">
      <c r="A33" s="65"/>
      <c r="B33" s="62">
        <v>3349</v>
      </c>
      <c r="C33" s="79" t="s">
        <v>130</v>
      </c>
      <c r="D33" s="58">
        <v>850</v>
      </c>
      <c r="E33" s="195">
        <v>951.2</v>
      </c>
      <c r="F33" s="120">
        <v>620.79999999999995</v>
      </c>
      <c r="G33" s="119">
        <f t="shared" si="2"/>
        <v>65.264928511354071</v>
      </c>
    </row>
    <row r="34" spans="1:7" s="56" customFormat="1" ht="15.75" customHeight="1" x14ac:dyDescent="0.2">
      <c r="A34" s="65"/>
      <c r="B34" s="78">
        <v>3699</v>
      </c>
      <c r="C34" s="80" t="s">
        <v>119</v>
      </c>
      <c r="D34" s="58">
        <v>398</v>
      </c>
      <c r="E34" s="195">
        <v>564.79999999999995</v>
      </c>
      <c r="F34" s="120">
        <v>317.60000000000002</v>
      </c>
      <c r="G34" s="119">
        <f t="shared" si="2"/>
        <v>56.232294617563753</v>
      </c>
    </row>
    <row r="35" spans="1:7" s="56" customFormat="1" ht="15.75" customHeight="1" x14ac:dyDescent="0.2">
      <c r="A35" s="65"/>
      <c r="B35" s="78">
        <v>3733</v>
      </c>
      <c r="C35" s="79" t="s">
        <v>122</v>
      </c>
      <c r="D35" s="58">
        <v>40</v>
      </c>
      <c r="E35" s="195">
        <v>40</v>
      </c>
      <c r="F35" s="120">
        <v>24.6</v>
      </c>
      <c r="G35" s="119">
        <f t="shared" si="2"/>
        <v>61.5</v>
      </c>
    </row>
    <row r="36" spans="1:7" s="56" customFormat="1" ht="16.5" hidden="1" customHeight="1" x14ac:dyDescent="0.2">
      <c r="A36" s="65"/>
      <c r="B36" s="62">
        <v>3745</v>
      </c>
      <c r="C36" s="79" t="s">
        <v>124</v>
      </c>
      <c r="D36" s="58">
        <v>0</v>
      </c>
      <c r="E36" s="195">
        <v>0</v>
      </c>
      <c r="F36" s="120">
        <v>0</v>
      </c>
      <c r="G36" s="119" t="e">
        <f t="shared" si="2"/>
        <v>#DIV/0!</v>
      </c>
    </row>
    <row r="37" spans="1:7" s="56" customFormat="1" ht="15.75" customHeight="1" x14ac:dyDescent="0.2">
      <c r="A37" s="65"/>
      <c r="B37" s="62">
        <v>3900</v>
      </c>
      <c r="C37" s="65" t="s">
        <v>435</v>
      </c>
      <c r="D37" s="58">
        <v>0</v>
      </c>
      <c r="E37" s="195">
        <v>55</v>
      </c>
      <c r="F37" s="120">
        <v>55</v>
      </c>
      <c r="G37" s="119">
        <f t="shared" si="2"/>
        <v>100</v>
      </c>
    </row>
    <row r="38" spans="1:7" s="56" customFormat="1" ht="15.75" customHeight="1" x14ac:dyDescent="0.2">
      <c r="A38" s="65"/>
      <c r="B38" s="62">
        <v>5212</v>
      </c>
      <c r="C38" s="65" t="s">
        <v>131</v>
      </c>
      <c r="D38" s="58">
        <v>100</v>
      </c>
      <c r="E38" s="195">
        <v>0</v>
      </c>
      <c r="F38" s="120">
        <v>0</v>
      </c>
      <c r="G38" s="119" t="e">
        <f t="shared" si="2"/>
        <v>#DIV/0!</v>
      </c>
    </row>
    <row r="39" spans="1:7" s="56" customFormat="1" ht="15.75" customHeight="1" x14ac:dyDescent="0.2">
      <c r="A39" s="65"/>
      <c r="B39" s="62">
        <v>5213</v>
      </c>
      <c r="C39" s="65" t="s">
        <v>436</v>
      </c>
      <c r="D39" s="58">
        <v>0</v>
      </c>
      <c r="E39" s="195">
        <v>100</v>
      </c>
      <c r="F39" s="120">
        <v>1.9</v>
      </c>
      <c r="G39" s="119">
        <f t="shared" si="2"/>
        <v>1.9</v>
      </c>
    </row>
    <row r="40" spans="1:7" s="56" customFormat="1" ht="15.75" customHeight="1" x14ac:dyDescent="0.2">
      <c r="A40" s="65"/>
      <c r="B40" s="62">
        <v>5272</v>
      </c>
      <c r="C40" s="65" t="s">
        <v>132</v>
      </c>
      <c r="D40" s="58">
        <v>100</v>
      </c>
      <c r="E40" s="195">
        <v>100</v>
      </c>
      <c r="F40" s="128">
        <v>0</v>
      </c>
      <c r="G40" s="119">
        <f t="shared" si="2"/>
        <v>0</v>
      </c>
    </row>
    <row r="41" spans="1:7" s="56" customFormat="1" ht="15.75" customHeight="1" x14ac:dyDescent="0.2">
      <c r="A41" s="65"/>
      <c r="B41" s="62">
        <v>5279</v>
      </c>
      <c r="C41" s="65" t="s">
        <v>133</v>
      </c>
      <c r="D41" s="58">
        <v>100</v>
      </c>
      <c r="E41" s="195">
        <v>100</v>
      </c>
      <c r="F41" s="120">
        <v>0</v>
      </c>
      <c r="G41" s="119">
        <f t="shared" si="2"/>
        <v>0</v>
      </c>
    </row>
    <row r="42" spans="1:7" s="56" customFormat="1" ht="15.75" hidden="1" customHeight="1" x14ac:dyDescent="0.2">
      <c r="A42" s="65"/>
      <c r="B42" s="62">
        <v>5311</v>
      </c>
      <c r="C42" s="65" t="s">
        <v>306</v>
      </c>
      <c r="D42" s="58">
        <v>0</v>
      </c>
      <c r="E42" s="195">
        <v>0</v>
      </c>
      <c r="F42" s="120">
        <v>0</v>
      </c>
      <c r="G42" s="119" t="e">
        <f t="shared" si="2"/>
        <v>#DIV/0!</v>
      </c>
    </row>
    <row r="43" spans="1:7" s="56" customFormat="1" ht="15" x14ac:dyDescent="0.2">
      <c r="A43" s="65"/>
      <c r="B43" s="62">
        <v>5512</v>
      </c>
      <c r="C43" s="74" t="s">
        <v>134</v>
      </c>
      <c r="D43" s="58">
        <v>1362</v>
      </c>
      <c r="E43" s="195">
        <v>1362</v>
      </c>
      <c r="F43" s="120">
        <v>872.6</v>
      </c>
      <c r="G43" s="119">
        <f t="shared" si="2"/>
        <v>64.067547723935391</v>
      </c>
    </row>
    <row r="44" spans="1:7" s="56" customFormat="1" ht="15.75" customHeight="1" x14ac:dyDescent="0.2">
      <c r="A44" s="65"/>
      <c r="B44" s="62">
        <v>6112</v>
      </c>
      <c r="C44" s="79" t="s">
        <v>135</v>
      </c>
      <c r="D44" s="58">
        <v>7119</v>
      </c>
      <c r="E44" s="195">
        <v>7119</v>
      </c>
      <c r="F44" s="120">
        <v>5941.5</v>
      </c>
      <c r="G44" s="119">
        <f t="shared" si="2"/>
        <v>83.459755583649383</v>
      </c>
    </row>
    <row r="45" spans="1:7" s="56" customFormat="1" ht="15.75" hidden="1" customHeight="1" x14ac:dyDescent="0.2">
      <c r="A45" s="65"/>
      <c r="B45" s="62">
        <v>6114</v>
      </c>
      <c r="C45" s="79" t="s">
        <v>136</v>
      </c>
      <c r="D45" s="58"/>
      <c r="E45" s="195"/>
      <c r="F45" s="120">
        <v>0</v>
      </c>
      <c r="G45" s="119" t="e">
        <f t="shared" si="2"/>
        <v>#DIV/0!</v>
      </c>
    </row>
    <row r="46" spans="1:7" s="56" customFormat="1" ht="15.75" hidden="1" customHeight="1" x14ac:dyDescent="0.2">
      <c r="A46" s="65"/>
      <c r="B46" s="62">
        <v>6115</v>
      </c>
      <c r="C46" s="79" t="s">
        <v>137</v>
      </c>
      <c r="D46" s="58"/>
      <c r="E46" s="195"/>
      <c r="F46" s="120">
        <v>0</v>
      </c>
      <c r="G46" s="119" t="e">
        <f t="shared" si="2"/>
        <v>#DIV/0!</v>
      </c>
    </row>
    <row r="47" spans="1:7" s="56" customFormat="1" ht="15.75" customHeight="1" x14ac:dyDescent="0.2">
      <c r="A47" s="65"/>
      <c r="B47" s="62">
        <v>6117</v>
      </c>
      <c r="C47" s="79" t="s">
        <v>138</v>
      </c>
      <c r="D47" s="58">
        <v>0</v>
      </c>
      <c r="E47" s="195">
        <v>653</v>
      </c>
      <c r="F47" s="128">
        <v>612.9</v>
      </c>
      <c r="G47" s="119">
        <f t="shared" si="2"/>
        <v>93.85911179173047</v>
      </c>
    </row>
    <row r="48" spans="1:7" s="56" customFormat="1" ht="15.75" hidden="1" customHeight="1" x14ac:dyDescent="0.2">
      <c r="A48" s="65"/>
      <c r="B48" s="62">
        <v>6118</v>
      </c>
      <c r="C48" s="79" t="s">
        <v>139</v>
      </c>
      <c r="D48" s="58">
        <v>0</v>
      </c>
      <c r="E48" s="195">
        <v>0</v>
      </c>
      <c r="F48" s="120">
        <v>0</v>
      </c>
      <c r="G48" s="119" t="e">
        <f t="shared" si="2"/>
        <v>#DIV/0!</v>
      </c>
    </row>
    <row r="49" spans="1:7" s="56" customFormat="1" ht="13.5" hidden="1" customHeight="1" x14ac:dyDescent="0.2">
      <c r="A49" s="65"/>
      <c r="B49" s="62">
        <v>6149</v>
      </c>
      <c r="C49" s="79" t="s">
        <v>140</v>
      </c>
      <c r="D49" s="58"/>
      <c r="E49" s="195"/>
      <c r="F49" s="120">
        <v>0</v>
      </c>
      <c r="G49" s="119" t="e">
        <f t="shared" si="2"/>
        <v>#DIV/0!</v>
      </c>
    </row>
    <row r="50" spans="1:7" s="56" customFormat="1" ht="17.25" customHeight="1" x14ac:dyDescent="0.2">
      <c r="A50" s="62"/>
      <c r="B50" s="62">
        <v>6171</v>
      </c>
      <c r="C50" s="79" t="s">
        <v>141</v>
      </c>
      <c r="D50" s="58">
        <v>129194</v>
      </c>
      <c r="E50" s="195">
        <v>129411.4</v>
      </c>
      <c r="F50" s="120">
        <v>100225.1</v>
      </c>
      <c r="G50" s="119">
        <f t="shared" si="2"/>
        <v>77.446886441225445</v>
      </c>
    </row>
    <row r="51" spans="1:7" s="56" customFormat="1" ht="17.25" customHeight="1" x14ac:dyDescent="0.2">
      <c r="A51" s="62"/>
      <c r="B51" s="62">
        <v>6402</v>
      </c>
      <c r="C51" s="79" t="s">
        <v>142</v>
      </c>
      <c r="D51" s="58">
        <v>0</v>
      </c>
      <c r="E51" s="195">
        <v>225.5</v>
      </c>
      <c r="F51" s="120">
        <v>219.9</v>
      </c>
      <c r="G51" s="119">
        <f t="shared" si="2"/>
        <v>97.516629711751662</v>
      </c>
    </row>
    <row r="52" spans="1:7" s="56" customFormat="1" ht="15" x14ac:dyDescent="0.2">
      <c r="A52" s="65"/>
      <c r="B52" s="78">
        <v>6409</v>
      </c>
      <c r="C52" s="65" t="s">
        <v>335</v>
      </c>
      <c r="D52" s="55">
        <v>0</v>
      </c>
      <c r="E52" s="250">
        <v>0</v>
      </c>
      <c r="F52" s="120">
        <v>1.4</v>
      </c>
      <c r="G52" s="119" t="e">
        <f t="shared" si="2"/>
        <v>#DIV/0!</v>
      </c>
    </row>
    <row r="53" spans="1:7" s="56" customFormat="1" ht="9" customHeight="1" thickBot="1" x14ac:dyDescent="0.25">
      <c r="A53" s="88"/>
      <c r="B53" s="88"/>
      <c r="C53" s="82"/>
      <c r="D53" s="59"/>
      <c r="E53" s="197"/>
      <c r="F53" s="144"/>
      <c r="G53" s="82"/>
    </row>
    <row r="54" spans="1:7" s="56" customFormat="1" ht="18.75" customHeight="1" thickTop="1" thickBot="1" x14ac:dyDescent="0.3">
      <c r="A54" s="86"/>
      <c r="B54" s="87"/>
      <c r="C54" s="97" t="s">
        <v>334</v>
      </c>
      <c r="D54" s="95">
        <f t="shared" ref="D54:F54" si="3">SUM(D31:D53)</f>
        <v>139263</v>
      </c>
      <c r="E54" s="198">
        <f t="shared" si="3"/>
        <v>140691.9</v>
      </c>
      <c r="F54" s="223">
        <f t="shared" si="3"/>
        <v>108903.29999999999</v>
      </c>
      <c r="G54" s="127">
        <f t="shared" ref="G54" si="4">(F54/E54)*100</f>
        <v>77.40552227953421</v>
      </c>
    </row>
    <row r="55" spans="1:7" s="56" customFormat="1" ht="12.75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3" customHeight="1" thickBot="1" x14ac:dyDescent="0.25">
      <c r="A60" s="74"/>
      <c r="B60" s="75"/>
      <c r="C60" s="74"/>
      <c r="D60" s="61"/>
      <c r="E60" s="61"/>
    </row>
    <row r="61" spans="1:7" s="56" customFormat="1" ht="15.75" x14ac:dyDescent="0.25">
      <c r="A61" s="114" t="s">
        <v>14</v>
      </c>
      <c r="B61" s="115" t="s">
        <v>13</v>
      </c>
      <c r="C61" s="114" t="s">
        <v>12</v>
      </c>
      <c r="D61" s="260" t="s">
        <v>11</v>
      </c>
      <c r="E61" s="260" t="s">
        <v>11</v>
      </c>
      <c r="F61" s="22" t="s">
        <v>0</v>
      </c>
      <c r="G61" s="121" t="s">
        <v>384</v>
      </c>
    </row>
    <row r="62" spans="1:7" s="56" customFormat="1" ht="15.75" customHeight="1" thickBot="1" x14ac:dyDescent="0.3">
      <c r="A62" s="116"/>
      <c r="B62" s="117"/>
      <c r="C62" s="118"/>
      <c r="D62" s="261" t="s">
        <v>10</v>
      </c>
      <c r="E62" s="261" t="s">
        <v>9</v>
      </c>
      <c r="F62" s="122" t="s">
        <v>386</v>
      </c>
      <c r="G62" s="123" t="s">
        <v>385</v>
      </c>
    </row>
    <row r="63" spans="1:7" s="56" customFormat="1" ht="16.5" thickTop="1" x14ac:dyDescent="0.25">
      <c r="A63" s="63">
        <v>50</v>
      </c>
      <c r="B63" s="77"/>
      <c r="C63" s="100" t="s">
        <v>382</v>
      </c>
      <c r="D63" s="57"/>
      <c r="E63" s="209"/>
      <c r="F63" s="142"/>
      <c r="G63" s="140"/>
    </row>
    <row r="64" spans="1:7" s="56" customFormat="1" ht="9" customHeight="1" x14ac:dyDescent="0.2">
      <c r="A64" s="63"/>
      <c r="B64" s="77"/>
      <c r="C64" s="81"/>
      <c r="D64" s="57"/>
      <c r="E64" s="209"/>
      <c r="F64" s="143"/>
      <c r="G64" s="65"/>
    </row>
    <row r="65" spans="1:7" s="56" customFormat="1" ht="15" customHeight="1" x14ac:dyDescent="0.2">
      <c r="A65" s="63"/>
      <c r="B65" s="84">
        <v>2169</v>
      </c>
      <c r="C65" s="85" t="s">
        <v>337</v>
      </c>
      <c r="D65" s="58">
        <v>50</v>
      </c>
      <c r="E65" s="195">
        <v>50</v>
      </c>
      <c r="F65" s="120">
        <v>0</v>
      </c>
      <c r="G65" s="119">
        <f t="shared" ref="G65:G99" si="5">(F65/E65)*100</f>
        <v>0</v>
      </c>
    </row>
    <row r="66" spans="1:7" s="56" customFormat="1" ht="15" customHeight="1" x14ac:dyDescent="0.2">
      <c r="A66" s="63"/>
      <c r="B66" s="62">
        <v>2219</v>
      </c>
      <c r="C66" s="65" t="s">
        <v>183</v>
      </c>
      <c r="D66" s="58">
        <v>450</v>
      </c>
      <c r="E66" s="195">
        <v>443.3</v>
      </c>
      <c r="F66" s="120">
        <v>218.8</v>
      </c>
      <c r="G66" s="119">
        <f t="shared" si="5"/>
        <v>49.357094518384841</v>
      </c>
    </row>
    <row r="67" spans="1:7" s="56" customFormat="1" ht="15" hidden="1" customHeight="1" x14ac:dyDescent="0.2">
      <c r="A67" s="63"/>
      <c r="B67" s="62">
        <v>2229</v>
      </c>
      <c r="C67" s="65" t="s">
        <v>184</v>
      </c>
      <c r="D67" s="58">
        <v>0</v>
      </c>
      <c r="E67" s="195">
        <v>0</v>
      </c>
      <c r="F67" s="120">
        <v>0</v>
      </c>
      <c r="G67" s="119" t="e">
        <f t="shared" si="5"/>
        <v>#DIV/0!</v>
      </c>
    </row>
    <row r="68" spans="1:7" s="56" customFormat="1" ht="15" customHeight="1" x14ac:dyDescent="0.2">
      <c r="A68" s="63"/>
      <c r="B68" s="62">
        <v>2293</v>
      </c>
      <c r="C68" s="65" t="s">
        <v>338</v>
      </c>
      <c r="D68" s="58">
        <v>21900</v>
      </c>
      <c r="E68" s="195">
        <v>21906.7</v>
      </c>
      <c r="F68" s="120">
        <v>18533.5</v>
      </c>
      <c r="G68" s="119">
        <f t="shared" si="5"/>
        <v>84.601971086471266</v>
      </c>
    </row>
    <row r="69" spans="1:7" s="56" customFormat="1" ht="15" hidden="1" customHeight="1" x14ac:dyDescent="0.2">
      <c r="A69" s="63"/>
      <c r="B69" s="62">
        <v>2299</v>
      </c>
      <c r="C69" s="65" t="s">
        <v>184</v>
      </c>
      <c r="D69" s="58">
        <v>0</v>
      </c>
      <c r="E69" s="195">
        <v>0</v>
      </c>
      <c r="F69" s="120">
        <v>0</v>
      </c>
      <c r="G69" s="119" t="e">
        <f t="shared" si="5"/>
        <v>#DIV/0!</v>
      </c>
    </row>
    <row r="70" spans="1:7" s="56" customFormat="1" ht="15" customHeight="1" x14ac:dyDescent="0.2">
      <c r="A70" s="63"/>
      <c r="B70" s="84">
        <v>3399</v>
      </c>
      <c r="C70" s="85" t="s">
        <v>185</v>
      </c>
      <c r="D70" s="58">
        <v>200</v>
      </c>
      <c r="E70" s="195">
        <v>200</v>
      </c>
      <c r="F70" s="120">
        <v>89</v>
      </c>
      <c r="G70" s="119">
        <f t="shared" si="5"/>
        <v>44.5</v>
      </c>
    </row>
    <row r="71" spans="1:7" s="56" customFormat="1" ht="15" customHeight="1" x14ac:dyDescent="0.2">
      <c r="A71" s="65"/>
      <c r="B71" s="78">
        <v>3541</v>
      </c>
      <c r="C71" s="65" t="s">
        <v>155</v>
      </c>
      <c r="D71" s="58">
        <v>203</v>
      </c>
      <c r="E71" s="195">
        <v>0</v>
      </c>
      <c r="F71" s="128">
        <v>0</v>
      </c>
      <c r="G71" s="119" t="e">
        <f t="shared" si="5"/>
        <v>#DIV/0!</v>
      </c>
    </row>
    <row r="72" spans="1:7" s="56" customFormat="1" ht="15" customHeight="1" x14ac:dyDescent="0.2">
      <c r="A72" s="65"/>
      <c r="B72" s="78">
        <v>3599</v>
      </c>
      <c r="C72" s="65" t="s">
        <v>156</v>
      </c>
      <c r="D72" s="58">
        <v>5</v>
      </c>
      <c r="E72" s="195">
        <v>5</v>
      </c>
      <c r="F72" s="120">
        <v>2.5</v>
      </c>
      <c r="G72" s="119">
        <f t="shared" si="5"/>
        <v>50</v>
      </c>
    </row>
    <row r="73" spans="1:7" s="56" customFormat="1" ht="15" hidden="1" customHeight="1" x14ac:dyDescent="0.2">
      <c r="A73" s="65"/>
      <c r="B73" s="78">
        <v>4193</v>
      </c>
      <c r="C73" s="65" t="s">
        <v>157</v>
      </c>
      <c r="D73" s="58">
        <v>0</v>
      </c>
      <c r="E73" s="195">
        <v>0</v>
      </c>
      <c r="F73" s="120">
        <v>0</v>
      </c>
      <c r="G73" s="119" t="e">
        <f t="shared" si="5"/>
        <v>#DIV/0!</v>
      </c>
    </row>
    <row r="74" spans="1:7" s="56" customFormat="1" ht="15" customHeight="1" x14ac:dyDescent="0.2">
      <c r="A74" s="65"/>
      <c r="B74" s="78">
        <v>3900</v>
      </c>
      <c r="C74" s="65" t="s">
        <v>454</v>
      </c>
      <c r="D74" s="58">
        <v>0</v>
      </c>
      <c r="E74" s="195">
        <v>50</v>
      </c>
      <c r="F74" s="120">
        <v>1.4</v>
      </c>
      <c r="G74" s="119">
        <f t="shared" si="5"/>
        <v>2.8</v>
      </c>
    </row>
    <row r="75" spans="1:7" s="56" customFormat="1" ht="15" x14ac:dyDescent="0.2">
      <c r="A75" s="85"/>
      <c r="B75" s="78">
        <v>4312</v>
      </c>
      <c r="C75" s="65" t="s">
        <v>276</v>
      </c>
      <c r="D75" s="58">
        <v>43</v>
      </c>
      <c r="E75" s="195">
        <v>43</v>
      </c>
      <c r="F75" s="120">
        <v>0</v>
      </c>
      <c r="G75" s="119">
        <f t="shared" si="5"/>
        <v>0</v>
      </c>
    </row>
    <row r="76" spans="1:7" s="56" customFormat="1" ht="15" x14ac:dyDescent="0.2">
      <c r="A76" s="85"/>
      <c r="B76" s="78">
        <v>4319</v>
      </c>
      <c r="C76" s="65" t="s">
        <v>341</v>
      </c>
      <c r="D76" s="58">
        <v>464</v>
      </c>
      <c r="E76" s="195">
        <v>464</v>
      </c>
      <c r="F76" s="120">
        <v>335.9</v>
      </c>
      <c r="G76" s="119">
        <f t="shared" si="5"/>
        <v>72.392241379310335</v>
      </c>
    </row>
    <row r="77" spans="1:7" s="56" customFormat="1" ht="15" x14ac:dyDescent="0.2">
      <c r="A77" s="85"/>
      <c r="B77" s="78">
        <v>4329</v>
      </c>
      <c r="C77" s="65" t="s">
        <v>158</v>
      </c>
      <c r="D77" s="58">
        <v>40</v>
      </c>
      <c r="E77" s="195">
        <v>102.1</v>
      </c>
      <c r="F77" s="120">
        <v>72</v>
      </c>
      <c r="G77" s="119">
        <f t="shared" si="5"/>
        <v>70.519098922624877</v>
      </c>
    </row>
    <row r="78" spans="1:7" s="56" customFormat="1" ht="15" hidden="1" x14ac:dyDescent="0.2">
      <c r="A78" s="65"/>
      <c r="B78" s="78">
        <v>4333</v>
      </c>
      <c r="C78" s="65" t="s">
        <v>159</v>
      </c>
      <c r="D78" s="58">
        <v>0</v>
      </c>
      <c r="E78" s="195">
        <v>0</v>
      </c>
      <c r="F78" s="120">
        <v>0</v>
      </c>
      <c r="G78" s="119" t="e">
        <f t="shared" si="5"/>
        <v>#DIV/0!</v>
      </c>
    </row>
    <row r="79" spans="1:7" s="56" customFormat="1" ht="15" x14ac:dyDescent="0.2">
      <c r="A79" s="65"/>
      <c r="B79" s="78">
        <v>4339</v>
      </c>
      <c r="C79" s="65" t="s">
        <v>160</v>
      </c>
      <c r="D79" s="58">
        <v>4000</v>
      </c>
      <c r="E79" s="195">
        <v>10945.5</v>
      </c>
      <c r="F79" s="128">
        <v>4885.8</v>
      </c>
      <c r="G79" s="119">
        <f t="shared" si="5"/>
        <v>44.637522269425794</v>
      </c>
    </row>
    <row r="80" spans="1:7" s="56" customFormat="1" ht="15" customHeight="1" x14ac:dyDescent="0.2">
      <c r="A80" s="65"/>
      <c r="B80" s="78">
        <v>4342</v>
      </c>
      <c r="C80" s="65" t="s">
        <v>161</v>
      </c>
      <c r="D80" s="58">
        <v>20</v>
      </c>
      <c r="E80" s="195">
        <v>20</v>
      </c>
      <c r="F80" s="120">
        <v>0</v>
      </c>
      <c r="G80" s="119">
        <f t="shared" si="5"/>
        <v>0</v>
      </c>
    </row>
    <row r="81" spans="1:7" s="56" customFormat="1" ht="15" customHeight="1" x14ac:dyDescent="0.2">
      <c r="A81" s="65"/>
      <c r="B81" s="78">
        <v>4343</v>
      </c>
      <c r="C81" s="65" t="s">
        <v>162</v>
      </c>
      <c r="D81" s="58">
        <v>50</v>
      </c>
      <c r="E81" s="195">
        <v>35.299999999999997</v>
      </c>
      <c r="F81" s="120">
        <v>0</v>
      </c>
      <c r="G81" s="119">
        <f t="shared" si="5"/>
        <v>0</v>
      </c>
    </row>
    <row r="82" spans="1:7" s="56" customFormat="1" ht="15" customHeight="1" x14ac:dyDescent="0.2">
      <c r="A82" s="65"/>
      <c r="B82" s="78">
        <v>4344</v>
      </c>
      <c r="C82" s="65" t="s">
        <v>296</v>
      </c>
      <c r="D82" s="58">
        <v>78</v>
      </c>
      <c r="E82" s="195">
        <v>278.5</v>
      </c>
      <c r="F82" s="120">
        <v>277.5</v>
      </c>
      <c r="G82" s="119">
        <f t="shared" si="5"/>
        <v>99.640933572710949</v>
      </c>
    </row>
    <row r="83" spans="1:7" s="56" customFormat="1" ht="15" customHeight="1" x14ac:dyDescent="0.2">
      <c r="A83" s="65"/>
      <c r="B83" s="78">
        <v>4349</v>
      </c>
      <c r="C83" s="65" t="s">
        <v>163</v>
      </c>
      <c r="D83" s="58">
        <v>2930</v>
      </c>
      <c r="E83" s="195">
        <v>1544.7</v>
      </c>
      <c r="F83" s="120">
        <v>1147.5</v>
      </c>
      <c r="G83" s="119">
        <f t="shared" si="5"/>
        <v>74.286269178481263</v>
      </c>
    </row>
    <row r="84" spans="1:7" s="56" customFormat="1" ht="15" customHeight="1" x14ac:dyDescent="0.2">
      <c r="A84" s="85"/>
      <c r="B84" s="89">
        <v>4351</v>
      </c>
      <c r="C84" s="85" t="s">
        <v>164</v>
      </c>
      <c r="D84" s="58">
        <v>1627</v>
      </c>
      <c r="E84" s="195">
        <v>2539.6</v>
      </c>
      <c r="F84" s="120">
        <v>1706.8</v>
      </c>
      <c r="G84" s="119">
        <f t="shared" si="5"/>
        <v>67.207434241612845</v>
      </c>
    </row>
    <row r="85" spans="1:7" s="56" customFormat="1" ht="15" customHeight="1" x14ac:dyDescent="0.2">
      <c r="A85" s="85"/>
      <c r="B85" s="89">
        <v>4353</v>
      </c>
      <c r="C85" s="85" t="s">
        <v>336</v>
      </c>
      <c r="D85" s="58">
        <v>1</v>
      </c>
      <c r="E85" s="195">
        <v>1</v>
      </c>
      <c r="F85" s="120">
        <v>0</v>
      </c>
      <c r="G85" s="119">
        <f t="shared" si="5"/>
        <v>0</v>
      </c>
    </row>
    <row r="86" spans="1:7" s="56" customFormat="1" ht="15" customHeight="1" x14ac:dyDescent="0.2">
      <c r="A86" s="85"/>
      <c r="B86" s="89">
        <v>4356</v>
      </c>
      <c r="C86" s="85" t="s">
        <v>277</v>
      </c>
      <c r="D86" s="58">
        <v>390</v>
      </c>
      <c r="E86" s="195">
        <v>402.9</v>
      </c>
      <c r="F86" s="120">
        <v>183.5</v>
      </c>
      <c r="G86" s="119">
        <f t="shared" si="5"/>
        <v>45.544800198560438</v>
      </c>
    </row>
    <row r="87" spans="1:7" s="56" customFormat="1" ht="15" customHeight="1" x14ac:dyDescent="0.2">
      <c r="A87" s="85"/>
      <c r="B87" s="89">
        <v>4357</v>
      </c>
      <c r="C87" s="85" t="s">
        <v>278</v>
      </c>
      <c r="D87" s="58">
        <v>7209</v>
      </c>
      <c r="E87" s="195">
        <v>630.20000000000005</v>
      </c>
      <c r="F87" s="120">
        <v>515.9</v>
      </c>
      <c r="G87" s="119">
        <f t="shared" si="5"/>
        <v>81.86290066645509</v>
      </c>
    </row>
    <row r="88" spans="1:7" s="56" customFormat="1" ht="15" customHeight="1" x14ac:dyDescent="0.2">
      <c r="A88" s="85"/>
      <c r="B88" s="89">
        <v>4358</v>
      </c>
      <c r="C88" s="85" t="s">
        <v>281</v>
      </c>
      <c r="D88" s="58">
        <v>219</v>
      </c>
      <c r="E88" s="195">
        <v>376.1</v>
      </c>
      <c r="F88" s="120">
        <v>218.5</v>
      </c>
      <c r="G88" s="119">
        <f t="shared" si="5"/>
        <v>58.096250997075238</v>
      </c>
    </row>
    <row r="89" spans="1:7" s="56" customFormat="1" ht="15" customHeight="1" x14ac:dyDescent="0.2">
      <c r="A89" s="85"/>
      <c r="B89" s="89">
        <v>4359</v>
      </c>
      <c r="C89" s="85" t="s">
        <v>280</v>
      </c>
      <c r="D89" s="58">
        <v>185</v>
      </c>
      <c r="E89" s="195">
        <v>105.5</v>
      </c>
      <c r="F89" s="120">
        <v>43.7</v>
      </c>
      <c r="G89" s="119">
        <f t="shared" si="5"/>
        <v>41.421800947867297</v>
      </c>
    </row>
    <row r="90" spans="1:7" s="56" customFormat="1" ht="15" hidden="1" customHeight="1" x14ac:dyDescent="0.2">
      <c r="A90" s="65"/>
      <c r="B90" s="78">
        <v>4371</v>
      </c>
      <c r="C90" s="96" t="s">
        <v>165</v>
      </c>
      <c r="D90" s="58"/>
      <c r="E90" s="195"/>
      <c r="F90" s="128">
        <v>0</v>
      </c>
      <c r="G90" s="119" t="e">
        <f t="shared" si="5"/>
        <v>#DIV/0!</v>
      </c>
    </row>
    <row r="91" spans="1:7" s="56" customFormat="1" ht="15" hidden="1" x14ac:dyDescent="0.2">
      <c r="A91" s="65"/>
      <c r="B91" s="78">
        <v>4374</v>
      </c>
      <c r="C91" s="65" t="s">
        <v>166</v>
      </c>
      <c r="D91" s="58"/>
      <c r="E91" s="195"/>
      <c r="F91" s="120">
        <v>0</v>
      </c>
      <c r="G91" s="119" t="e">
        <f t="shared" si="5"/>
        <v>#DIV/0!</v>
      </c>
    </row>
    <row r="92" spans="1:7" s="56" customFormat="1" ht="15" x14ac:dyDescent="0.2">
      <c r="A92" s="65"/>
      <c r="B92" s="89">
        <v>4371</v>
      </c>
      <c r="C92" s="85" t="s">
        <v>165</v>
      </c>
      <c r="D92" s="58">
        <v>34</v>
      </c>
      <c r="E92" s="195">
        <v>44</v>
      </c>
      <c r="F92" s="120">
        <v>30</v>
      </c>
      <c r="G92" s="119">
        <f t="shared" si="5"/>
        <v>68.181818181818173</v>
      </c>
    </row>
    <row r="93" spans="1:7" s="56" customFormat="1" ht="15" x14ac:dyDescent="0.2">
      <c r="A93" s="65"/>
      <c r="B93" s="89">
        <v>4372</v>
      </c>
      <c r="C93" s="85" t="s">
        <v>297</v>
      </c>
      <c r="D93" s="58">
        <v>33</v>
      </c>
      <c r="E93" s="195">
        <v>83</v>
      </c>
      <c r="F93" s="120">
        <v>19.899999999999999</v>
      </c>
      <c r="G93" s="119">
        <f t="shared" si="5"/>
        <v>23.975903614457831</v>
      </c>
    </row>
    <row r="94" spans="1:7" s="56" customFormat="1" ht="14.25" customHeight="1" x14ac:dyDescent="0.2">
      <c r="A94" s="65"/>
      <c r="B94" s="89">
        <v>4374</v>
      </c>
      <c r="C94" s="85" t="s">
        <v>298</v>
      </c>
      <c r="D94" s="58">
        <v>0</v>
      </c>
      <c r="E94" s="195">
        <v>165.2</v>
      </c>
      <c r="F94" s="120">
        <v>110.6</v>
      </c>
      <c r="G94" s="119">
        <f t="shared" si="5"/>
        <v>66.949152542372886</v>
      </c>
    </row>
    <row r="95" spans="1:7" s="56" customFormat="1" ht="15" x14ac:dyDescent="0.2">
      <c r="A95" s="65"/>
      <c r="B95" s="89">
        <v>4376</v>
      </c>
      <c r="C95" s="85" t="s">
        <v>437</v>
      </c>
      <c r="D95" s="58">
        <v>0</v>
      </c>
      <c r="E95" s="195">
        <v>311.39999999999998</v>
      </c>
      <c r="F95" s="120">
        <v>202.3</v>
      </c>
      <c r="G95" s="119">
        <f t="shared" si="5"/>
        <v>64.96467565831729</v>
      </c>
    </row>
    <row r="96" spans="1:7" s="56" customFormat="1" ht="15" x14ac:dyDescent="0.2">
      <c r="A96" s="65"/>
      <c r="B96" s="89">
        <v>4378</v>
      </c>
      <c r="C96" s="85" t="s">
        <v>299</v>
      </c>
      <c r="D96" s="58">
        <v>81</v>
      </c>
      <c r="E96" s="195">
        <v>292.60000000000002</v>
      </c>
      <c r="F96" s="120">
        <v>292.3</v>
      </c>
      <c r="G96" s="119">
        <f t="shared" si="5"/>
        <v>99.89747095010253</v>
      </c>
    </row>
    <row r="97" spans="1:7" s="56" customFormat="1" ht="15" x14ac:dyDescent="0.2">
      <c r="A97" s="85"/>
      <c r="B97" s="89">
        <v>4379</v>
      </c>
      <c r="C97" s="85" t="s">
        <v>282</v>
      </c>
      <c r="D97" s="58">
        <v>523</v>
      </c>
      <c r="E97" s="195">
        <v>5610.7</v>
      </c>
      <c r="F97" s="120">
        <v>3957.5</v>
      </c>
      <c r="G97" s="119">
        <f t="shared" si="5"/>
        <v>70.534870871727236</v>
      </c>
    </row>
    <row r="98" spans="1:7" s="56" customFormat="1" ht="15" x14ac:dyDescent="0.2">
      <c r="A98" s="85"/>
      <c r="B98" s="89">
        <v>4399</v>
      </c>
      <c r="C98" s="85" t="s">
        <v>167</v>
      </c>
      <c r="D98" s="58">
        <v>1405</v>
      </c>
      <c r="E98" s="195">
        <v>2570.6999999999998</v>
      </c>
      <c r="F98" s="120">
        <v>1742.9</v>
      </c>
      <c r="G98" s="119">
        <f t="shared" si="5"/>
        <v>67.798654063095668</v>
      </c>
    </row>
    <row r="99" spans="1:7" s="56" customFormat="1" ht="15.75" thickBot="1" x14ac:dyDescent="0.25">
      <c r="A99" s="85"/>
      <c r="B99" s="84">
        <v>6171</v>
      </c>
      <c r="C99" s="85" t="s">
        <v>285</v>
      </c>
      <c r="D99" s="58">
        <v>0</v>
      </c>
      <c r="E99" s="195">
        <v>0</v>
      </c>
      <c r="F99" s="120">
        <v>28.5</v>
      </c>
      <c r="G99" s="119" t="e">
        <f t="shared" si="5"/>
        <v>#DIV/0!</v>
      </c>
    </row>
    <row r="100" spans="1:7" s="56" customFormat="1" ht="15.75" hidden="1" thickBot="1" x14ac:dyDescent="0.25">
      <c r="A100" s="85"/>
      <c r="B100" s="89">
        <v>6402</v>
      </c>
      <c r="C100" s="85" t="s">
        <v>168</v>
      </c>
      <c r="D100" s="58"/>
      <c r="E100" s="195"/>
    </row>
    <row r="101" spans="1:7" s="56" customFormat="1" ht="15.75" hidden="1" thickBot="1" x14ac:dyDescent="0.25">
      <c r="A101" s="85"/>
      <c r="B101" s="89">
        <v>6409</v>
      </c>
      <c r="C101" s="85" t="s">
        <v>169</v>
      </c>
      <c r="D101" s="58"/>
      <c r="E101" s="195"/>
    </row>
    <row r="102" spans="1:7" s="56" customFormat="1" ht="15.75" hidden="1" thickBot="1" x14ac:dyDescent="0.25">
      <c r="A102" s="85"/>
      <c r="B102" s="89"/>
      <c r="C102" s="85"/>
      <c r="D102" s="59"/>
      <c r="E102" s="197"/>
    </row>
    <row r="103" spans="1:7" s="56" customFormat="1" ht="18.75" customHeight="1" thickTop="1" thickBot="1" x14ac:dyDescent="0.3">
      <c r="A103" s="86"/>
      <c r="B103" s="90"/>
      <c r="C103" s="97" t="s">
        <v>171</v>
      </c>
      <c r="D103" s="95">
        <f t="shared" ref="D103:F103" si="6">SUM(D65:D102)</f>
        <v>42140</v>
      </c>
      <c r="E103" s="198">
        <f t="shared" si="6"/>
        <v>49220.999999999985</v>
      </c>
      <c r="F103" s="223">
        <f t="shared" si="6"/>
        <v>34616.300000000003</v>
      </c>
      <c r="G103" s="127">
        <f t="shared" ref="G103" si="7">(F103/E103)*100</f>
        <v>70.328315150037611</v>
      </c>
    </row>
    <row r="104" spans="1:7" s="56" customFormat="1" ht="22.5" customHeight="1" thickBot="1" x14ac:dyDescent="0.25">
      <c r="A104" s="74"/>
      <c r="B104" s="75"/>
      <c r="C104" s="74"/>
      <c r="D104" s="263"/>
      <c r="E104" s="262"/>
    </row>
    <row r="105" spans="1:7" s="56" customFormat="1" ht="18" customHeight="1" x14ac:dyDescent="0.25">
      <c r="A105" s="114" t="s">
        <v>14</v>
      </c>
      <c r="B105" s="115" t="s">
        <v>13</v>
      </c>
      <c r="C105" s="114" t="s">
        <v>12</v>
      </c>
      <c r="D105" s="260" t="s">
        <v>11</v>
      </c>
      <c r="E105" s="260" t="s">
        <v>11</v>
      </c>
      <c r="F105" s="22" t="s">
        <v>0</v>
      </c>
      <c r="G105" s="121" t="s">
        <v>384</v>
      </c>
    </row>
    <row r="106" spans="1:7" s="56" customFormat="1" ht="18" customHeight="1" thickBot="1" x14ac:dyDescent="0.3">
      <c r="A106" s="116"/>
      <c r="B106" s="117"/>
      <c r="C106" s="118"/>
      <c r="D106" s="261" t="s">
        <v>10</v>
      </c>
      <c r="E106" s="261" t="s">
        <v>9</v>
      </c>
      <c r="F106" s="122" t="s">
        <v>386</v>
      </c>
      <c r="G106" s="123" t="s">
        <v>385</v>
      </c>
    </row>
    <row r="107" spans="1:7" s="56" customFormat="1" ht="18" customHeight="1" thickTop="1" x14ac:dyDescent="0.25">
      <c r="A107" s="63">
        <v>90</v>
      </c>
      <c r="B107" s="63"/>
      <c r="C107" s="100" t="s">
        <v>55</v>
      </c>
      <c r="D107" s="57"/>
      <c r="E107" s="209"/>
      <c r="F107" s="142"/>
      <c r="G107" s="140"/>
    </row>
    <row r="108" spans="1:7" s="56" customFormat="1" ht="15" customHeight="1" x14ac:dyDescent="0.2">
      <c r="A108" s="65"/>
      <c r="B108" s="62"/>
      <c r="C108" s="65"/>
      <c r="D108" s="58"/>
      <c r="E108" s="195"/>
      <c r="F108" s="143"/>
      <c r="G108" s="65"/>
    </row>
    <row r="109" spans="1:7" s="56" customFormat="1" ht="15" customHeight="1" x14ac:dyDescent="0.2">
      <c r="A109" s="65"/>
      <c r="B109" s="62">
        <v>2219</v>
      </c>
      <c r="C109" s="65" t="s">
        <v>98</v>
      </c>
      <c r="D109" s="58">
        <v>3272</v>
      </c>
      <c r="E109" s="195">
        <v>2858</v>
      </c>
      <c r="F109" s="120">
        <v>2250.3000000000002</v>
      </c>
      <c r="G109" s="119">
        <f t="shared" ref="G109:G115" si="8">(F109/E109)*100</f>
        <v>78.736878936319115</v>
      </c>
    </row>
    <row r="110" spans="1:7" s="56" customFormat="1" ht="15" customHeight="1" x14ac:dyDescent="0.2">
      <c r="A110" s="65"/>
      <c r="B110" s="62">
        <v>3421</v>
      </c>
      <c r="C110" s="65" t="s">
        <v>303</v>
      </c>
      <c r="D110" s="58">
        <v>986</v>
      </c>
      <c r="E110" s="195">
        <v>839</v>
      </c>
      <c r="F110" s="120">
        <v>654.79999999999995</v>
      </c>
      <c r="G110" s="119">
        <f t="shared" si="8"/>
        <v>78.045292014302731</v>
      </c>
    </row>
    <row r="111" spans="1:7" s="56" customFormat="1" ht="15" customHeight="1" x14ac:dyDescent="0.2">
      <c r="A111" s="65"/>
      <c r="B111" s="62">
        <v>4349</v>
      </c>
      <c r="C111" s="65" t="s">
        <v>286</v>
      </c>
      <c r="D111" s="58">
        <v>3344</v>
      </c>
      <c r="E111" s="195">
        <v>4278.8</v>
      </c>
      <c r="F111" s="120">
        <v>2659.9</v>
      </c>
      <c r="G111" s="119">
        <f t="shared" si="8"/>
        <v>62.164625595961489</v>
      </c>
    </row>
    <row r="112" spans="1:7" s="56" customFormat="1" ht="15" customHeight="1" x14ac:dyDescent="0.2">
      <c r="A112" s="65"/>
      <c r="B112" s="62">
        <v>5311</v>
      </c>
      <c r="C112" s="65" t="s">
        <v>187</v>
      </c>
      <c r="D112" s="58">
        <v>28341</v>
      </c>
      <c r="E112" s="195">
        <v>30088.7</v>
      </c>
      <c r="F112" s="120">
        <v>22094.799999999999</v>
      </c>
      <c r="G112" s="119">
        <f t="shared" si="8"/>
        <v>73.432218739925617</v>
      </c>
    </row>
    <row r="113" spans="1:7" s="56" customFormat="1" ht="16.5" hidden="1" customHeight="1" x14ac:dyDescent="0.2">
      <c r="A113" s="84"/>
      <c r="B113" s="145">
        <v>6402</v>
      </c>
      <c r="C113" s="146" t="s">
        <v>186</v>
      </c>
      <c r="D113" s="58">
        <v>0</v>
      </c>
      <c r="E113" s="195">
        <v>0</v>
      </c>
      <c r="F113" s="120">
        <v>0</v>
      </c>
      <c r="G113" s="119" t="e">
        <f t="shared" si="8"/>
        <v>#DIV/0!</v>
      </c>
    </row>
    <row r="114" spans="1:7" s="56" customFormat="1" ht="16.5" customHeight="1" thickBot="1" x14ac:dyDescent="0.25">
      <c r="A114" s="84"/>
      <c r="B114" s="145">
        <v>6409</v>
      </c>
      <c r="C114" s="146" t="s">
        <v>446</v>
      </c>
      <c r="D114" s="58">
        <v>0</v>
      </c>
      <c r="E114" s="195">
        <v>6.5</v>
      </c>
      <c r="F114" s="120">
        <v>6</v>
      </c>
      <c r="G114" s="119">
        <f t="shared" si="8"/>
        <v>92.307692307692307</v>
      </c>
    </row>
    <row r="115" spans="1:7" s="56" customFormat="1" ht="18.75" customHeight="1" thickTop="1" thickBot="1" x14ac:dyDescent="0.3">
      <c r="A115" s="86"/>
      <c r="B115" s="87"/>
      <c r="C115" s="97" t="s">
        <v>188</v>
      </c>
      <c r="D115" s="95">
        <f t="shared" ref="D115:F115" si="9">SUM(D109,D110,D111,D112,D113,D114)</f>
        <v>35943</v>
      </c>
      <c r="E115" s="198">
        <f t="shared" si="9"/>
        <v>38071</v>
      </c>
      <c r="F115" s="223">
        <f t="shared" si="9"/>
        <v>27665.8</v>
      </c>
      <c r="G115" s="127">
        <f t="shared" si="8"/>
        <v>72.668960626198427</v>
      </c>
    </row>
    <row r="116" spans="1:7" s="56" customFormat="1" ht="13.5" customHeight="1" thickBot="1" x14ac:dyDescent="0.3">
      <c r="A116" s="104"/>
      <c r="B116" s="105"/>
      <c r="C116" s="106"/>
      <c r="D116" s="107"/>
      <c r="E116" s="107"/>
    </row>
    <row r="117" spans="1:7" s="56" customFormat="1" ht="12" hidden="1" customHeight="1" thickBot="1" x14ac:dyDescent="0.3">
      <c r="A117" s="108"/>
      <c r="B117" s="109"/>
      <c r="C117" s="110"/>
      <c r="D117" s="111"/>
      <c r="E117" s="111"/>
    </row>
    <row r="118" spans="1:7" s="56" customFormat="1" ht="15.75" x14ac:dyDescent="0.25">
      <c r="A118" s="114" t="s">
        <v>14</v>
      </c>
      <c r="B118" s="115" t="s">
        <v>13</v>
      </c>
      <c r="C118" s="114" t="s">
        <v>12</v>
      </c>
      <c r="D118" s="260" t="s">
        <v>11</v>
      </c>
      <c r="E118" s="260" t="s">
        <v>11</v>
      </c>
      <c r="F118" s="22" t="s">
        <v>0</v>
      </c>
      <c r="G118" s="121" t="s">
        <v>384</v>
      </c>
    </row>
    <row r="119" spans="1:7" s="56" customFormat="1" ht="15.75" customHeight="1" thickBot="1" x14ac:dyDescent="0.3">
      <c r="A119" s="116"/>
      <c r="B119" s="117"/>
      <c r="C119" s="118"/>
      <c r="D119" s="261" t="s">
        <v>10</v>
      </c>
      <c r="E119" s="261" t="s">
        <v>9</v>
      </c>
      <c r="F119" s="122" t="s">
        <v>386</v>
      </c>
      <c r="G119" s="123" t="s">
        <v>385</v>
      </c>
    </row>
    <row r="120" spans="1:7" s="56" customFormat="1" ht="16.5" thickTop="1" x14ac:dyDescent="0.25">
      <c r="A120" s="63">
        <v>100</v>
      </c>
      <c r="B120" s="297" t="s">
        <v>383</v>
      </c>
      <c r="C120" s="298"/>
      <c r="D120" s="57"/>
      <c r="E120" s="209"/>
      <c r="F120" s="142"/>
      <c r="G120" s="140"/>
    </row>
    <row r="121" spans="1:7" s="56" customFormat="1" ht="15" x14ac:dyDescent="0.2">
      <c r="A121" s="65"/>
      <c r="B121" s="78"/>
      <c r="C121" s="65"/>
      <c r="D121" s="58"/>
      <c r="E121" s="195"/>
      <c r="F121" s="143"/>
      <c r="G121" s="65"/>
    </row>
    <row r="122" spans="1:7" s="56" customFormat="1" ht="15" x14ac:dyDescent="0.2">
      <c r="A122" s="65"/>
      <c r="B122" s="78">
        <v>1014</v>
      </c>
      <c r="C122" s="65" t="s">
        <v>172</v>
      </c>
      <c r="D122" s="58">
        <v>600</v>
      </c>
      <c r="E122" s="195">
        <v>600</v>
      </c>
      <c r="F122" s="120">
        <v>429.5</v>
      </c>
      <c r="G122" s="119">
        <f t="shared" ref="G122:G140" si="10">(F122/E122)*100</f>
        <v>71.583333333333329</v>
      </c>
    </row>
    <row r="123" spans="1:7" s="56" customFormat="1" ht="15" hidden="1" customHeight="1" x14ac:dyDescent="0.2">
      <c r="A123" s="85"/>
      <c r="B123" s="89">
        <v>1031</v>
      </c>
      <c r="C123" s="85" t="s">
        <v>173</v>
      </c>
      <c r="D123" s="58"/>
      <c r="E123" s="195"/>
      <c r="F123" s="120">
        <v>0</v>
      </c>
      <c r="G123" s="119" t="e">
        <f t="shared" si="10"/>
        <v>#DIV/0!</v>
      </c>
    </row>
    <row r="124" spans="1:7" s="56" customFormat="1" ht="15" x14ac:dyDescent="0.2">
      <c r="A124" s="65"/>
      <c r="B124" s="78">
        <v>1036</v>
      </c>
      <c r="C124" s="65" t="s">
        <v>174</v>
      </c>
      <c r="D124" s="200">
        <v>0</v>
      </c>
      <c r="E124" s="195">
        <v>0</v>
      </c>
      <c r="F124" s="120">
        <v>0</v>
      </c>
      <c r="G124" s="119" t="e">
        <f t="shared" si="10"/>
        <v>#DIV/0!</v>
      </c>
    </row>
    <row r="125" spans="1:7" s="56" customFormat="1" ht="15" hidden="1" customHeight="1" x14ac:dyDescent="0.2">
      <c r="A125" s="85"/>
      <c r="B125" s="89">
        <v>1037</v>
      </c>
      <c r="C125" s="85" t="s">
        <v>175</v>
      </c>
      <c r="D125" s="58"/>
      <c r="E125" s="195"/>
      <c r="F125" s="120">
        <v>0</v>
      </c>
      <c r="G125" s="119" t="e">
        <f t="shared" si="10"/>
        <v>#DIV/0!</v>
      </c>
    </row>
    <row r="126" spans="1:7" s="56" customFormat="1" ht="15" hidden="1" x14ac:dyDescent="0.2">
      <c r="A126" s="85"/>
      <c r="B126" s="89">
        <v>1039</v>
      </c>
      <c r="C126" s="85" t="s">
        <v>176</v>
      </c>
      <c r="D126" s="58"/>
      <c r="E126" s="195"/>
      <c r="F126" s="120">
        <v>0</v>
      </c>
      <c r="G126" s="119" t="e">
        <f t="shared" si="10"/>
        <v>#DIV/0!</v>
      </c>
    </row>
    <row r="127" spans="1:7" s="56" customFormat="1" ht="18" hidden="1" customHeight="1" x14ac:dyDescent="0.2">
      <c r="A127" s="65"/>
      <c r="B127" s="78">
        <v>1036</v>
      </c>
      <c r="C127" s="85" t="s">
        <v>174</v>
      </c>
      <c r="D127" s="58"/>
      <c r="E127" s="195"/>
      <c r="F127" s="120">
        <v>0</v>
      </c>
      <c r="G127" s="119" t="e">
        <f t="shared" si="10"/>
        <v>#DIV/0!</v>
      </c>
    </row>
    <row r="128" spans="1:7" s="56" customFormat="1" ht="18" hidden="1" customHeight="1" x14ac:dyDescent="0.2">
      <c r="A128" s="65"/>
      <c r="B128" s="78">
        <v>1037</v>
      </c>
      <c r="C128" s="85" t="s">
        <v>310</v>
      </c>
      <c r="D128" s="58"/>
      <c r="E128" s="195"/>
      <c r="F128" s="128">
        <v>0</v>
      </c>
      <c r="G128" s="119" t="e">
        <f t="shared" si="10"/>
        <v>#DIV/0!</v>
      </c>
    </row>
    <row r="129" spans="1:7" s="56" customFormat="1" ht="15" x14ac:dyDescent="0.2">
      <c r="A129" s="85"/>
      <c r="B129" s="89">
        <v>1070</v>
      </c>
      <c r="C129" s="85" t="s">
        <v>177</v>
      </c>
      <c r="D129" s="58">
        <v>7</v>
      </c>
      <c r="E129" s="195">
        <v>7</v>
      </c>
      <c r="F129" s="120">
        <v>7</v>
      </c>
      <c r="G129" s="119">
        <f t="shared" si="10"/>
        <v>100</v>
      </c>
    </row>
    <row r="130" spans="1:7" s="56" customFormat="1" ht="15" hidden="1" x14ac:dyDescent="0.2">
      <c r="A130" s="85"/>
      <c r="B130" s="89">
        <v>2331</v>
      </c>
      <c r="C130" s="85" t="s">
        <v>178</v>
      </c>
      <c r="D130" s="58"/>
      <c r="E130" s="195"/>
      <c r="F130" s="120">
        <v>0</v>
      </c>
      <c r="G130" s="119" t="e">
        <f t="shared" si="10"/>
        <v>#DIV/0!</v>
      </c>
    </row>
    <row r="131" spans="1:7" s="56" customFormat="1" ht="15" customHeight="1" x14ac:dyDescent="0.2">
      <c r="A131" s="85"/>
      <c r="B131" s="62">
        <v>2169</v>
      </c>
      <c r="C131" s="65" t="s">
        <v>189</v>
      </c>
      <c r="D131" s="58">
        <v>300</v>
      </c>
      <c r="E131" s="195">
        <v>300</v>
      </c>
      <c r="F131" s="120">
        <v>13.5</v>
      </c>
      <c r="G131" s="119">
        <f t="shared" si="10"/>
        <v>4.5</v>
      </c>
    </row>
    <row r="132" spans="1:7" s="56" customFormat="1" ht="15" customHeight="1" x14ac:dyDescent="0.2">
      <c r="A132" s="65"/>
      <c r="B132" s="62">
        <v>3322</v>
      </c>
      <c r="C132" s="65" t="s">
        <v>284</v>
      </c>
      <c r="D132" s="58">
        <v>30</v>
      </c>
      <c r="E132" s="195">
        <v>30</v>
      </c>
      <c r="F132" s="120">
        <v>0</v>
      </c>
      <c r="G132" s="119">
        <f t="shared" si="10"/>
        <v>0</v>
      </c>
    </row>
    <row r="133" spans="1:7" s="56" customFormat="1" ht="15" customHeight="1" x14ac:dyDescent="0.2">
      <c r="A133" s="85"/>
      <c r="B133" s="78">
        <v>3635</v>
      </c>
      <c r="C133" s="80" t="s">
        <v>117</v>
      </c>
      <c r="D133" s="58">
        <v>550</v>
      </c>
      <c r="E133" s="195">
        <v>550</v>
      </c>
      <c r="F133" s="120">
        <v>187.7</v>
      </c>
      <c r="G133" s="119">
        <f t="shared" si="10"/>
        <v>34.127272727272725</v>
      </c>
    </row>
    <row r="134" spans="1:7" s="56" customFormat="1" ht="15" hidden="1" customHeight="1" x14ac:dyDescent="0.2">
      <c r="A134" s="85"/>
      <c r="B134" s="89">
        <v>3716</v>
      </c>
      <c r="C134" s="85" t="s">
        <v>339</v>
      </c>
      <c r="D134" s="200">
        <v>0</v>
      </c>
      <c r="E134" s="195">
        <v>0</v>
      </c>
      <c r="F134" s="120">
        <v>0</v>
      </c>
      <c r="G134" s="119" t="e">
        <f t="shared" si="10"/>
        <v>#DIV/0!</v>
      </c>
    </row>
    <row r="135" spans="1:7" s="56" customFormat="1" ht="15" customHeight="1" x14ac:dyDescent="0.2">
      <c r="A135" s="85"/>
      <c r="B135" s="89">
        <v>3739</v>
      </c>
      <c r="C135" s="85" t="s">
        <v>179</v>
      </c>
      <c r="D135" s="58">
        <v>50</v>
      </c>
      <c r="E135" s="195">
        <v>50</v>
      </c>
      <c r="F135" s="128">
        <v>0</v>
      </c>
      <c r="G135" s="119">
        <f t="shared" si="10"/>
        <v>0</v>
      </c>
    </row>
    <row r="136" spans="1:7" s="56" customFormat="1" ht="18" customHeight="1" x14ac:dyDescent="0.2">
      <c r="A136" s="65"/>
      <c r="B136" s="78">
        <v>3749</v>
      </c>
      <c r="C136" s="65" t="s">
        <v>180</v>
      </c>
      <c r="D136" s="58">
        <v>70</v>
      </c>
      <c r="E136" s="195">
        <v>70</v>
      </c>
      <c r="F136" s="120">
        <v>10.8</v>
      </c>
      <c r="G136" s="119">
        <f t="shared" si="10"/>
        <v>15.428571428571431</v>
      </c>
    </row>
    <row r="137" spans="1:7" s="56" customFormat="1" ht="15" hidden="1" x14ac:dyDescent="0.2">
      <c r="A137" s="65"/>
      <c r="B137" s="78">
        <v>5272</v>
      </c>
      <c r="C137" s="65" t="s">
        <v>181</v>
      </c>
      <c r="D137" s="58"/>
      <c r="E137" s="195"/>
      <c r="F137" s="120">
        <v>0</v>
      </c>
      <c r="G137" s="119" t="e">
        <f t="shared" si="10"/>
        <v>#DIV/0!</v>
      </c>
    </row>
    <row r="138" spans="1:7" s="56" customFormat="1" ht="15" x14ac:dyDescent="0.2">
      <c r="A138" s="85"/>
      <c r="B138" s="89">
        <v>6149</v>
      </c>
      <c r="C138" s="85" t="s">
        <v>472</v>
      </c>
      <c r="D138" s="59">
        <v>0</v>
      </c>
      <c r="E138" s="197">
        <v>31.4</v>
      </c>
      <c r="F138" s="128">
        <v>0</v>
      </c>
      <c r="G138" s="119">
        <f t="shared" si="10"/>
        <v>0</v>
      </c>
    </row>
    <row r="139" spans="1:7" s="56" customFormat="1" ht="15.75" thickBot="1" x14ac:dyDescent="0.25">
      <c r="A139" s="85"/>
      <c r="B139" s="89">
        <v>6171</v>
      </c>
      <c r="C139" s="85" t="s">
        <v>182</v>
      </c>
      <c r="D139" s="59">
        <v>10</v>
      </c>
      <c r="E139" s="197">
        <v>10</v>
      </c>
      <c r="F139" s="128">
        <v>0</v>
      </c>
      <c r="G139" s="119">
        <f t="shared" si="10"/>
        <v>0</v>
      </c>
    </row>
    <row r="140" spans="1:7" s="56" customFormat="1" ht="18.75" customHeight="1" thickTop="1" thickBot="1" x14ac:dyDescent="0.3">
      <c r="A140" s="86"/>
      <c r="B140" s="87"/>
      <c r="C140" s="97" t="s">
        <v>377</v>
      </c>
      <c r="D140" s="95">
        <f t="shared" ref="D140:E140" si="11">SUM(D122:D139)</f>
        <v>1617</v>
      </c>
      <c r="E140" s="198">
        <f t="shared" si="11"/>
        <v>1648.4</v>
      </c>
      <c r="F140" s="223">
        <f t="shared" ref="F140" si="12">SUM(F122:F139)</f>
        <v>648.5</v>
      </c>
      <c r="G140" s="127">
        <f t="shared" si="10"/>
        <v>39.341179325406451</v>
      </c>
    </row>
    <row r="141" spans="1:7" s="56" customFormat="1" ht="15.75" customHeight="1" thickBot="1" x14ac:dyDescent="0.3">
      <c r="A141" s="74"/>
      <c r="B141" s="75"/>
      <c r="C141" s="102"/>
      <c r="D141" s="103"/>
      <c r="E141" s="103"/>
    </row>
    <row r="142" spans="1:7" s="56" customFormat="1" ht="10.5" hidden="1" customHeight="1" thickBot="1" x14ac:dyDescent="0.3">
      <c r="A142" s="74"/>
      <c r="B142" s="75"/>
      <c r="C142" s="102"/>
      <c r="D142" s="103"/>
      <c r="E142" s="103"/>
    </row>
    <row r="143" spans="1:7" s="56" customFormat="1" ht="12.75" hidden="1" customHeight="1" thickBot="1" x14ac:dyDescent="0.25">
      <c r="A143" s="74"/>
      <c r="B143" s="75"/>
      <c r="C143" s="74"/>
      <c r="D143" s="61"/>
      <c r="E143" s="61"/>
    </row>
    <row r="144" spans="1:7" s="74" customFormat="1" ht="15.75" hidden="1" customHeight="1" x14ac:dyDescent="0.2">
      <c r="B144" s="75"/>
      <c r="D144" s="61"/>
      <c r="E144" s="61"/>
      <c r="F144" s="56"/>
      <c r="G144" s="56"/>
    </row>
    <row r="145" spans="1:7" s="56" customFormat="1" ht="15.75" x14ac:dyDescent="0.25">
      <c r="A145" s="114" t="s">
        <v>14</v>
      </c>
      <c r="B145" s="115" t="s">
        <v>13</v>
      </c>
      <c r="C145" s="114" t="s">
        <v>12</v>
      </c>
      <c r="D145" s="260" t="s">
        <v>11</v>
      </c>
      <c r="E145" s="260" t="s">
        <v>11</v>
      </c>
      <c r="F145" s="22" t="s">
        <v>0</v>
      </c>
      <c r="G145" s="121" t="s">
        <v>384</v>
      </c>
    </row>
    <row r="146" spans="1:7" s="56" customFormat="1" ht="15.75" customHeight="1" thickBot="1" x14ac:dyDescent="0.3">
      <c r="A146" s="116"/>
      <c r="B146" s="117"/>
      <c r="C146" s="118"/>
      <c r="D146" s="261" t="s">
        <v>10</v>
      </c>
      <c r="E146" s="261" t="s">
        <v>9</v>
      </c>
      <c r="F146" s="122" t="s">
        <v>386</v>
      </c>
      <c r="G146" s="123" t="s">
        <v>385</v>
      </c>
    </row>
    <row r="147" spans="1:7" s="56" customFormat="1" ht="16.5" thickTop="1" x14ac:dyDescent="0.25">
      <c r="A147" s="63">
        <v>110</v>
      </c>
      <c r="B147" s="63"/>
      <c r="C147" s="100" t="s">
        <v>46</v>
      </c>
      <c r="D147" s="57"/>
      <c r="E147" s="209"/>
      <c r="F147" s="142"/>
      <c r="G147" s="140"/>
    </row>
    <row r="148" spans="1:7" s="56" customFormat="1" ht="15.75" x14ac:dyDescent="0.25">
      <c r="A148" s="63"/>
      <c r="B148" s="77"/>
      <c r="C148" s="100"/>
      <c r="D148" s="57"/>
      <c r="E148" s="209"/>
      <c r="F148" s="143"/>
      <c r="G148" s="65"/>
    </row>
    <row r="149" spans="1:7" s="56" customFormat="1" ht="15" x14ac:dyDescent="0.2">
      <c r="A149" s="63"/>
      <c r="B149" s="78">
        <v>2143</v>
      </c>
      <c r="C149" s="65" t="s">
        <v>349</v>
      </c>
      <c r="D149" s="58">
        <v>590</v>
      </c>
      <c r="E149" s="195">
        <v>501.5</v>
      </c>
      <c r="F149" s="120">
        <v>495.9</v>
      </c>
      <c r="G149" s="119">
        <f t="shared" ref="G149:G184" si="13">(F149/E149)*100</f>
        <v>98.883349950149551</v>
      </c>
    </row>
    <row r="150" spans="1:7" s="56" customFormat="1" ht="15" x14ac:dyDescent="0.2">
      <c r="A150" s="63"/>
      <c r="B150" s="78">
        <v>3111</v>
      </c>
      <c r="C150" s="65" t="s">
        <v>143</v>
      </c>
      <c r="D150" s="58">
        <v>8860</v>
      </c>
      <c r="E150" s="195">
        <v>9416.2999999999993</v>
      </c>
      <c r="F150" s="120">
        <v>9409.4</v>
      </c>
      <c r="G150" s="119">
        <f t="shared" si="13"/>
        <v>99.926722810445725</v>
      </c>
    </row>
    <row r="151" spans="1:7" s="56" customFormat="1" ht="15" x14ac:dyDescent="0.2">
      <c r="A151" s="63"/>
      <c r="B151" s="78">
        <v>3113</v>
      </c>
      <c r="C151" s="65" t="s">
        <v>144</v>
      </c>
      <c r="D151" s="58">
        <v>30060</v>
      </c>
      <c r="E151" s="195">
        <v>35779.4</v>
      </c>
      <c r="F151" s="120">
        <v>35646.9</v>
      </c>
      <c r="G151" s="119">
        <f t="shared" si="13"/>
        <v>99.629675176218711</v>
      </c>
    </row>
    <row r="152" spans="1:7" s="56" customFormat="1" ht="15" x14ac:dyDescent="0.2">
      <c r="A152" s="63"/>
      <c r="B152" s="78">
        <v>3231</v>
      </c>
      <c r="C152" s="65" t="s">
        <v>145</v>
      </c>
      <c r="D152" s="58">
        <v>600</v>
      </c>
      <c r="E152" s="195">
        <v>600</v>
      </c>
      <c r="F152" s="120">
        <v>600</v>
      </c>
      <c r="G152" s="119">
        <f t="shared" si="13"/>
        <v>100</v>
      </c>
    </row>
    <row r="153" spans="1:7" s="56" customFormat="1" ht="15" x14ac:dyDescent="0.2">
      <c r="A153" s="63"/>
      <c r="B153" s="78">
        <v>3313</v>
      </c>
      <c r="C153" s="65" t="s">
        <v>146</v>
      </c>
      <c r="D153" s="58">
        <v>1200</v>
      </c>
      <c r="E153" s="195">
        <v>1200</v>
      </c>
      <c r="F153" s="120">
        <v>1200</v>
      </c>
      <c r="G153" s="119">
        <f t="shared" si="13"/>
        <v>100</v>
      </c>
    </row>
    <row r="154" spans="1:7" s="56" customFormat="1" ht="15" x14ac:dyDescent="0.2">
      <c r="A154" s="63"/>
      <c r="B154" s="78">
        <v>3314</v>
      </c>
      <c r="C154" s="65" t="s">
        <v>147</v>
      </c>
      <c r="D154" s="58">
        <v>11339</v>
      </c>
      <c r="E154" s="195">
        <v>11893</v>
      </c>
      <c r="F154" s="120">
        <v>11893</v>
      </c>
      <c r="G154" s="119">
        <f t="shared" si="13"/>
        <v>100</v>
      </c>
    </row>
    <row r="155" spans="1:7" s="56" customFormat="1" ht="15" x14ac:dyDescent="0.2">
      <c r="A155" s="63"/>
      <c r="B155" s="78">
        <v>3315</v>
      </c>
      <c r="C155" s="65" t="s">
        <v>148</v>
      </c>
      <c r="D155" s="58">
        <v>16811</v>
      </c>
      <c r="E155" s="195">
        <v>17569</v>
      </c>
      <c r="F155" s="128">
        <v>17289</v>
      </c>
      <c r="G155" s="119">
        <f t="shared" si="13"/>
        <v>98.406283795321301</v>
      </c>
    </row>
    <row r="156" spans="1:7" s="56" customFormat="1" ht="15" x14ac:dyDescent="0.2">
      <c r="A156" s="63"/>
      <c r="B156" s="78">
        <v>3319</v>
      </c>
      <c r="C156" s="65" t="s">
        <v>149</v>
      </c>
      <c r="D156" s="58">
        <v>770</v>
      </c>
      <c r="E156" s="195">
        <v>913</v>
      </c>
      <c r="F156" s="120">
        <v>752.3</v>
      </c>
      <c r="G156" s="119">
        <f t="shared" si="13"/>
        <v>82.39868565169769</v>
      </c>
    </row>
    <row r="157" spans="1:7" s="56" customFormat="1" ht="15" x14ac:dyDescent="0.2">
      <c r="A157" s="63"/>
      <c r="B157" s="78">
        <v>3322</v>
      </c>
      <c r="C157" s="65" t="s">
        <v>150</v>
      </c>
      <c r="D157" s="58">
        <v>20</v>
      </c>
      <c r="E157" s="195">
        <v>0</v>
      </c>
      <c r="F157" s="120">
        <v>0</v>
      </c>
      <c r="G157" s="119" t="e">
        <f t="shared" si="13"/>
        <v>#DIV/0!</v>
      </c>
    </row>
    <row r="158" spans="1:7" s="56" customFormat="1" ht="15" x14ac:dyDescent="0.2">
      <c r="A158" s="63"/>
      <c r="B158" s="78">
        <v>3326</v>
      </c>
      <c r="C158" s="65" t="s">
        <v>151</v>
      </c>
      <c r="D158" s="58">
        <v>20</v>
      </c>
      <c r="E158" s="195">
        <v>0</v>
      </c>
      <c r="F158" s="120">
        <v>0</v>
      </c>
      <c r="G158" s="119" t="e">
        <f t="shared" si="13"/>
        <v>#DIV/0!</v>
      </c>
    </row>
    <row r="159" spans="1:7" s="56" customFormat="1" ht="15" x14ac:dyDescent="0.2">
      <c r="A159" s="63"/>
      <c r="B159" s="78">
        <v>3330</v>
      </c>
      <c r="C159" s="65" t="s">
        <v>152</v>
      </c>
      <c r="D159" s="58">
        <v>50</v>
      </c>
      <c r="E159" s="195">
        <v>95</v>
      </c>
      <c r="F159" s="120">
        <v>95</v>
      </c>
      <c r="G159" s="119">
        <f t="shared" si="13"/>
        <v>100</v>
      </c>
    </row>
    <row r="160" spans="1:7" s="56" customFormat="1" ht="15" x14ac:dyDescent="0.2">
      <c r="A160" s="63"/>
      <c r="B160" s="78">
        <v>3392</v>
      </c>
      <c r="C160" s="65" t="s">
        <v>153</v>
      </c>
      <c r="D160" s="58">
        <v>900</v>
      </c>
      <c r="E160" s="195">
        <v>896</v>
      </c>
      <c r="F160" s="120">
        <v>823.5</v>
      </c>
      <c r="G160" s="119">
        <f t="shared" si="13"/>
        <v>91.908482142857139</v>
      </c>
    </row>
    <row r="161" spans="1:7" s="56" customFormat="1" ht="15" x14ac:dyDescent="0.2">
      <c r="A161" s="63"/>
      <c r="B161" s="78">
        <v>3412</v>
      </c>
      <c r="C161" s="65" t="s">
        <v>283</v>
      </c>
      <c r="D161" s="58">
        <v>18850</v>
      </c>
      <c r="E161" s="195">
        <v>19531</v>
      </c>
      <c r="F161" s="120">
        <v>19531</v>
      </c>
      <c r="G161" s="119">
        <f t="shared" si="13"/>
        <v>100</v>
      </c>
    </row>
    <row r="162" spans="1:7" s="56" customFormat="1" ht="15" x14ac:dyDescent="0.2">
      <c r="A162" s="63"/>
      <c r="B162" s="78">
        <v>3412</v>
      </c>
      <c r="C162" s="65" t="s">
        <v>279</v>
      </c>
      <c r="D162" s="58">
        <v>140</v>
      </c>
      <c r="E162" s="195">
        <v>139</v>
      </c>
      <c r="F162" s="128">
        <v>84.4</v>
      </c>
      <c r="G162" s="119">
        <f t="shared" si="13"/>
        <v>60.719424460431661</v>
      </c>
    </row>
    <row r="163" spans="1:7" s="56" customFormat="1" ht="15" x14ac:dyDescent="0.2">
      <c r="A163" s="63"/>
      <c r="B163" s="78">
        <v>3412</v>
      </c>
      <c r="C163" s="65" t="s">
        <v>473</v>
      </c>
      <c r="D163" s="58">
        <v>0</v>
      </c>
      <c r="E163" s="195">
        <v>200</v>
      </c>
      <c r="F163" s="128">
        <v>200</v>
      </c>
      <c r="G163" s="119">
        <f t="shared" si="13"/>
        <v>100</v>
      </c>
    </row>
    <row r="164" spans="1:7" s="56" customFormat="1" ht="15" x14ac:dyDescent="0.2">
      <c r="A164" s="63"/>
      <c r="B164" s="78">
        <v>3412</v>
      </c>
      <c r="C164" s="65" t="s">
        <v>462</v>
      </c>
      <c r="D164" s="58">
        <v>0</v>
      </c>
      <c r="E164" s="195">
        <v>5</v>
      </c>
      <c r="F164" s="128">
        <v>4.7</v>
      </c>
      <c r="G164" s="119">
        <f t="shared" si="13"/>
        <v>94</v>
      </c>
    </row>
    <row r="165" spans="1:7" s="56" customFormat="1" ht="15" x14ac:dyDescent="0.2">
      <c r="A165" s="63"/>
      <c r="B165" s="78">
        <v>3419</v>
      </c>
      <c r="C165" s="65" t="s">
        <v>274</v>
      </c>
      <c r="D165" s="58">
        <v>1220</v>
      </c>
      <c r="E165" s="195">
        <v>761.5</v>
      </c>
      <c r="F165" s="120">
        <v>704</v>
      </c>
      <c r="G165" s="119">
        <f t="shared" si="13"/>
        <v>92.449113591595534</v>
      </c>
    </row>
    <row r="166" spans="1:7" s="56" customFormat="1" ht="15" x14ac:dyDescent="0.2">
      <c r="A166" s="63"/>
      <c r="B166" s="78">
        <v>3421</v>
      </c>
      <c r="C166" s="65" t="s">
        <v>273</v>
      </c>
      <c r="D166" s="58">
        <v>11200</v>
      </c>
      <c r="E166" s="195">
        <v>12000</v>
      </c>
      <c r="F166" s="120">
        <v>11955</v>
      </c>
      <c r="G166" s="119">
        <f t="shared" si="13"/>
        <v>99.625</v>
      </c>
    </row>
    <row r="167" spans="1:7" s="56" customFormat="1" ht="15" x14ac:dyDescent="0.2">
      <c r="A167" s="63"/>
      <c r="B167" s="78">
        <v>3429</v>
      </c>
      <c r="C167" s="65" t="s">
        <v>154</v>
      </c>
      <c r="D167" s="58">
        <v>1700</v>
      </c>
      <c r="E167" s="195">
        <v>1415</v>
      </c>
      <c r="F167" s="120">
        <v>1384.4</v>
      </c>
      <c r="G167" s="119">
        <f t="shared" si="13"/>
        <v>97.837455830388691</v>
      </c>
    </row>
    <row r="168" spans="1:7" s="56" customFormat="1" ht="15" x14ac:dyDescent="0.2">
      <c r="A168" s="63"/>
      <c r="B168" s="78">
        <v>3639</v>
      </c>
      <c r="C168" s="65" t="s">
        <v>275</v>
      </c>
      <c r="D168" s="58">
        <v>8920</v>
      </c>
      <c r="E168" s="195">
        <v>4682</v>
      </c>
      <c r="F168" s="120">
        <v>4682</v>
      </c>
      <c r="G168" s="119">
        <f t="shared" si="13"/>
        <v>100</v>
      </c>
    </row>
    <row r="169" spans="1:7" s="56" customFormat="1" ht="15" x14ac:dyDescent="0.2">
      <c r="A169" s="63"/>
      <c r="B169" s="89">
        <v>3900</v>
      </c>
      <c r="C169" s="85" t="s">
        <v>435</v>
      </c>
      <c r="D169" s="58">
        <v>0</v>
      </c>
      <c r="E169" s="195">
        <v>450</v>
      </c>
      <c r="F169" s="120">
        <v>0</v>
      </c>
      <c r="G169" s="119">
        <f t="shared" si="13"/>
        <v>0</v>
      </c>
    </row>
    <row r="170" spans="1:7" s="56" customFormat="1" ht="15" x14ac:dyDescent="0.2">
      <c r="A170" s="63"/>
      <c r="B170" s="89">
        <v>4351</v>
      </c>
      <c r="C170" s="85" t="s">
        <v>164</v>
      </c>
      <c r="D170" s="58">
        <v>1247</v>
      </c>
      <c r="E170" s="195">
        <v>1247</v>
      </c>
      <c r="F170" s="120">
        <v>1247</v>
      </c>
      <c r="G170" s="119">
        <f t="shared" si="13"/>
        <v>100</v>
      </c>
    </row>
    <row r="171" spans="1:7" s="56" customFormat="1" ht="15" x14ac:dyDescent="0.2">
      <c r="A171" s="63"/>
      <c r="B171" s="89">
        <v>4356</v>
      </c>
      <c r="C171" s="85" t="s">
        <v>277</v>
      </c>
      <c r="D171" s="58">
        <v>706</v>
      </c>
      <c r="E171" s="195">
        <v>1900.7</v>
      </c>
      <c r="F171" s="120">
        <v>1067.7</v>
      </c>
      <c r="G171" s="119">
        <f t="shared" si="13"/>
        <v>56.174041142736883</v>
      </c>
    </row>
    <row r="172" spans="1:7" s="56" customFormat="1" ht="15" x14ac:dyDescent="0.2">
      <c r="A172" s="63"/>
      <c r="B172" s="89">
        <v>4357</v>
      </c>
      <c r="C172" s="85" t="s">
        <v>278</v>
      </c>
      <c r="D172" s="58">
        <v>13974</v>
      </c>
      <c r="E172" s="195">
        <v>49754.3</v>
      </c>
      <c r="F172" s="120">
        <v>41914.300000000003</v>
      </c>
      <c r="G172" s="119">
        <f t="shared" si="13"/>
        <v>84.242567979049042</v>
      </c>
    </row>
    <row r="173" spans="1:7" s="56" customFormat="1" ht="15" x14ac:dyDescent="0.2">
      <c r="A173" s="63"/>
      <c r="B173" s="89">
        <v>4359</v>
      </c>
      <c r="C173" s="85" t="s">
        <v>280</v>
      </c>
      <c r="D173" s="58">
        <v>2175</v>
      </c>
      <c r="E173" s="195">
        <v>3526.6</v>
      </c>
      <c r="F173" s="120">
        <v>1210.5999999999999</v>
      </c>
      <c r="G173" s="119">
        <f t="shared" si="13"/>
        <v>34.327681052571876</v>
      </c>
    </row>
    <row r="174" spans="1:7" s="56" customFormat="1" ht="15" x14ac:dyDescent="0.2">
      <c r="A174" s="63"/>
      <c r="B174" s="89">
        <v>4379</v>
      </c>
      <c r="C174" s="85" t="s">
        <v>442</v>
      </c>
      <c r="D174" s="58">
        <v>0</v>
      </c>
      <c r="E174" s="195">
        <v>15</v>
      </c>
      <c r="F174" s="120">
        <v>0</v>
      </c>
      <c r="G174" s="119">
        <f t="shared" si="13"/>
        <v>0</v>
      </c>
    </row>
    <row r="175" spans="1:7" s="56" customFormat="1" ht="15" customHeight="1" x14ac:dyDescent="0.2">
      <c r="A175" s="65"/>
      <c r="B175" s="78">
        <v>6171</v>
      </c>
      <c r="C175" s="65" t="s">
        <v>287</v>
      </c>
      <c r="D175" s="58">
        <v>615</v>
      </c>
      <c r="E175" s="195">
        <v>768</v>
      </c>
      <c r="F175" s="120">
        <v>601.4</v>
      </c>
      <c r="G175" s="119">
        <f t="shared" si="13"/>
        <v>78.307291666666671</v>
      </c>
    </row>
    <row r="176" spans="1:7" s="56" customFormat="1" ht="15" customHeight="1" x14ac:dyDescent="0.2">
      <c r="A176" s="65"/>
      <c r="B176" s="78">
        <v>6223</v>
      </c>
      <c r="C176" s="65" t="s">
        <v>170</v>
      </c>
      <c r="D176" s="58">
        <v>30</v>
      </c>
      <c r="E176" s="195">
        <v>30</v>
      </c>
      <c r="F176" s="120">
        <v>0</v>
      </c>
      <c r="G176" s="119">
        <f t="shared" si="13"/>
        <v>0</v>
      </c>
    </row>
    <row r="177" spans="1:7" s="56" customFormat="1" ht="15" customHeight="1" x14ac:dyDescent="0.2">
      <c r="A177" s="65"/>
      <c r="B177" s="62">
        <v>6310</v>
      </c>
      <c r="C177" s="65" t="s">
        <v>191</v>
      </c>
      <c r="D177" s="57">
        <v>2327</v>
      </c>
      <c r="E177" s="209">
        <v>2896.4</v>
      </c>
      <c r="F177" s="120">
        <v>2171.9</v>
      </c>
      <c r="G177" s="119">
        <f t="shared" si="13"/>
        <v>74.986189752796577</v>
      </c>
    </row>
    <row r="178" spans="1:7" s="56" customFormat="1" ht="15" x14ac:dyDescent="0.2">
      <c r="A178" s="65"/>
      <c r="B178" s="62">
        <v>6399</v>
      </c>
      <c r="C178" s="65" t="s">
        <v>192</v>
      </c>
      <c r="D178" s="57">
        <v>17511</v>
      </c>
      <c r="E178" s="209">
        <v>21103.8</v>
      </c>
      <c r="F178" s="120">
        <v>19391.900000000001</v>
      </c>
      <c r="G178" s="119">
        <f t="shared" si="13"/>
        <v>91.88819075237636</v>
      </c>
    </row>
    <row r="179" spans="1:7" s="56" customFormat="1" ht="18" customHeight="1" x14ac:dyDescent="0.2">
      <c r="A179" s="65"/>
      <c r="B179" s="62">
        <v>6402</v>
      </c>
      <c r="C179" s="65" t="s">
        <v>193</v>
      </c>
      <c r="D179" s="57">
        <v>0</v>
      </c>
      <c r="E179" s="209">
        <v>176.5</v>
      </c>
      <c r="F179" s="120">
        <v>176</v>
      </c>
      <c r="G179" s="119">
        <f t="shared" si="13"/>
        <v>99.716713881019828</v>
      </c>
    </row>
    <row r="180" spans="1:7" s="56" customFormat="1" ht="15" x14ac:dyDescent="0.2">
      <c r="A180" s="65"/>
      <c r="B180" s="62">
        <v>6409</v>
      </c>
      <c r="C180" s="65" t="s">
        <v>432</v>
      </c>
      <c r="D180" s="57">
        <v>0</v>
      </c>
      <c r="E180" s="209">
        <v>29.8</v>
      </c>
      <c r="F180" s="120">
        <v>29.8</v>
      </c>
      <c r="G180" s="119">
        <f t="shared" si="13"/>
        <v>100</v>
      </c>
    </row>
    <row r="181" spans="1:7" s="56" customFormat="1" ht="18" hidden="1" customHeight="1" x14ac:dyDescent="0.2">
      <c r="A181" s="65"/>
      <c r="B181" s="62">
        <v>6402</v>
      </c>
      <c r="C181" s="65" t="s">
        <v>193</v>
      </c>
      <c r="D181" s="57">
        <v>0</v>
      </c>
      <c r="E181" s="209">
        <v>0</v>
      </c>
      <c r="F181" s="120">
        <v>0</v>
      </c>
      <c r="G181" s="119" t="e">
        <f t="shared" si="13"/>
        <v>#DIV/0!</v>
      </c>
    </row>
    <row r="182" spans="1:7" s="56" customFormat="1" ht="17.25" hidden="1" customHeight="1" x14ac:dyDescent="0.2">
      <c r="A182" s="65"/>
      <c r="B182" s="62">
        <v>6409</v>
      </c>
      <c r="C182" s="65" t="s">
        <v>194</v>
      </c>
      <c r="D182" s="57">
        <v>0</v>
      </c>
      <c r="E182" s="209">
        <v>0</v>
      </c>
      <c r="F182" s="120">
        <v>0</v>
      </c>
      <c r="G182" s="119" t="e">
        <f t="shared" si="13"/>
        <v>#DIV/0!</v>
      </c>
    </row>
    <row r="183" spans="1:7" s="56" customFormat="1" ht="15.75" customHeight="1" thickBot="1" x14ac:dyDescent="0.25">
      <c r="A183" s="147"/>
      <c r="B183" s="148">
        <v>6409</v>
      </c>
      <c r="C183" s="147" t="s">
        <v>423</v>
      </c>
      <c r="D183" s="149">
        <v>19099</v>
      </c>
      <c r="E183" s="196">
        <v>13953.6</v>
      </c>
      <c r="F183" s="128">
        <v>0</v>
      </c>
      <c r="G183" s="119">
        <f t="shared" si="13"/>
        <v>0</v>
      </c>
    </row>
    <row r="184" spans="1:7" s="56" customFormat="1" ht="18.75" customHeight="1" thickTop="1" thickBot="1" x14ac:dyDescent="0.3">
      <c r="A184" s="86"/>
      <c r="B184" s="87"/>
      <c r="C184" s="97" t="s">
        <v>195</v>
      </c>
      <c r="D184" s="95">
        <f t="shared" ref="D184:E184" si="14">SUM(D149:D183)</f>
        <v>170934</v>
      </c>
      <c r="E184" s="198">
        <f t="shared" si="14"/>
        <v>213448.4</v>
      </c>
      <c r="F184" s="223">
        <f t="shared" ref="F184" si="15">SUM(F149:F183)</f>
        <v>184561.09999999998</v>
      </c>
      <c r="G184" s="127">
        <f t="shared" si="13"/>
        <v>86.466377822462007</v>
      </c>
    </row>
    <row r="185" spans="1:7" s="56" customFormat="1" ht="17.25" customHeight="1" thickBot="1" x14ac:dyDescent="0.25">
      <c r="A185" s="74"/>
      <c r="B185" s="75"/>
      <c r="C185" s="74"/>
      <c r="D185" s="61"/>
      <c r="E185" s="61"/>
    </row>
    <row r="186" spans="1:7" s="56" customFormat="1" ht="13.5" hidden="1" customHeight="1" x14ac:dyDescent="0.2">
      <c r="A186" s="74"/>
      <c r="B186" s="75"/>
      <c r="C186" s="74"/>
      <c r="D186" s="61"/>
      <c r="E186" s="61"/>
    </row>
    <row r="187" spans="1:7" s="56" customFormat="1" ht="13.5" hidden="1" customHeight="1" x14ac:dyDescent="0.2">
      <c r="A187" s="74"/>
      <c r="B187" s="75"/>
      <c r="C187" s="74"/>
      <c r="D187" s="61"/>
      <c r="E187" s="61"/>
    </row>
    <row r="188" spans="1:7" s="56" customFormat="1" ht="13.5" hidden="1" customHeight="1" x14ac:dyDescent="0.2">
      <c r="A188" s="74"/>
      <c r="B188" s="75"/>
      <c r="C188" s="74"/>
      <c r="D188" s="61"/>
      <c r="E188" s="61"/>
    </row>
    <row r="189" spans="1:7" s="56" customFormat="1" ht="13.5" hidden="1" customHeight="1" x14ac:dyDescent="0.2">
      <c r="A189" s="74"/>
      <c r="B189" s="75"/>
      <c r="C189" s="74"/>
      <c r="D189" s="61"/>
      <c r="E189" s="61"/>
    </row>
    <row r="190" spans="1:7" s="56" customFormat="1" ht="13.5" hidden="1" customHeight="1" x14ac:dyDescent="0.2">
      <c r="A190" s="74"/>
      <c r="B190" s="75"/>
      <c r="C190" s="74"/>
      <c r="D190" s="61"/>
      <c r="E190" s="61"/>
    </row>
    <row r="191" spans="1:7" s="56" customFormat="1" ht="6" hidden="1" customHeight="1" thickBot="1" x14ac:dyDescent="0.25">
      <c r="A191" s="74"/>
      <c r="B191" s="75"/>
      <c r="C191" s="74"/>
      <c r="D191" s="61"/>
      <c r="E191" s="61"/>
    </row>
    <row r="192" spans="1:7" s="56" customFormat="1" ht="2.25" hidden="1" customHeight="1" thickBot="1" x14ac:dyDescent="0.25">
      <c r="A192" s="74"/>
      <c r="B192" s="75"/>
      <c r="C192" s="74"/>
      <c r="D192" s="61"/>
      <c r="E192" s="61"/>
    </row>
    <row r="193" spans="1:7" s="56" customFormat="1" ht="15.75" x14ac:dyDescent="0.25">
      <c r="A193" s="114" t="s">
        <v>14</v>
      </c>
      <c r="B193" s="115" t="s">
        <v>13</v>
      </c>
      <c r="C193" s="114" t="s">
        <v>12</v>
      </c>
      <c r="D193" s="260" t="s">
        <v>11</v>
      </c>
      <c r="E193" s="260" t="s">
        <v>11</v>
      </c>
      <c r="F193" s="22" t="s">
        <v>0</v>
      </c>
      <c r="G193" s="121" t="s">
        <v>384</v>
      </c>
    </row>
    <row r="194" spans="1:7" s="56" customFormat="1" ht="15.75" customHeight="1" thickBot="1" x14ac:dyDescent="0.3">
      <c r="A194" s="116"/>
      <c r="B194" s="117"/>
      <c r="C194" s="118"/>
      <c r="D194" s="261" t="s">
        <v>10</v>
      </c>
      <c r="E194" s="261" t="s">
        <v>9</v>
      </c>
      <c r="F194" s="122" t="s">
        <v>386</v>
      </c>
      <c r="G194" s="123" t="s">
        <v>385</v>
      </c>
    </row>
    <row r="195" spans="1:7" s="56" customFormat="1" ht="16.5" thickTop="1" x14ac:dyDescent="0.25">
      <c r="A195" s="63">
        <v>120</v>
      </c>
      <c r="B195" s="63"/>
      <c r="C195" s="94" t="s">
        <v>30</v>
      </c>
      <c r="D195" s="57"/>
      <c r="E195" s="209"/>
      <c r="F195" s="142"/>
      <c r="G195" s="140"/>
    </row>
    <row r="196" spans="1:7" s="56" customFormat="1" ht="15" customHeight="1" x14ac:dyDescent="0.2">
      <c r="A196" s="65"/>
      <c r="B196" s="62"/>
      <c r="C196" s="64"/>
      <c r="D196" s="58"/>
      <c r="E196" s="195"/>
      <c r="F196" s="143"/>
      <c r="G196" s="65"/>
    </row>
    <row r="197" spans="1:7" s="56" customFormat="1" ht="15" customHeight="1" x14ac:dyDescent="0.2">
      <c r="A197" s="65"/>
      <c r="B197" s="62">
        <v>1014</v>
      </c>
      <c r="C197" s="65" t="s">
        <v>288</v>
      </c>
      <c r="D197" s="59">
        <v>155</v>
      </c>
      <c r="E197" s="197">
        <v>155</v>
      </c>
      <c r="F197" s="120">
        <v>0</v>
      </c>
      <c r="G197" s="119">
        <f t="shared" ref="G197:G252" si="16">(F197/E197)*100</f>
        <v>0</v>
      </c>
    </row>
    <row r="198" spans="1:7" s="56" customFormat="1" ht="15" customHeight="1" x14ac:dyDescent="0.2">
      <c r="A198" s="65"/>
      <c r="B198" s="62">
        <v>2143</v>
      </c>
      <c r="C198" s="65" t="s">
        <v>96</v>
      </c>
      <c r="D198" s="59">
        <v>50</v>
      </c>
      <c r="E198" s="197">
        <v>0</v>
      </c>
      <c r="F198" s="120">
        <v>0</v>
      </c>
      <c r="G198" s="119" t="e">
        <f t="shared" si="16"/>
        <v>#DIV/0!</v>
      </c>
    </row>
    <row r="199" spans="1:7" s="56" customFormat="1" ht="15" customHeight="1" x14ac:dyDescent="0.2">
      <c r="A199" s="65"/>
      <c r="B199" s="62">
        <v>2212</v>
      </c>
      <c r="C199" s="65" t="s">
        <v>97</v>
      </c>
      <c r="D199" s="60">
        <v>12254</v>
      </c>
      <c r="E199" s="253">
        <v>12568.9</v>
      </c>
      <c r="F199" s="120">
        <v>3860.6</v>
      </c>
      <c r="G199" s="119">
        <f t="shared" si="16"/>
        <v>30.715496185028123</v>
      </c>
    </row>
    <row r="200" spans="1:7" s="56" customFormat="1" ht="15" customHeight="1" x14ac:dyDescent="0.2">
      <c r="A200" s="65"/>
      <c r="B200" s="62">
        <v>2219</v>
      </c>
      <c r="C200" s="65" t="s">
        <v>98</v>
      </c>
      <c r="D200" s="60">
        <v>24846</v>
      </c>
      <c r="E200" s="253">
        <v>25887.200000000001</v>
      </c>
      <c r="F200" s="120">
        <v>14241.7</v>
      </c>
      <c r="G200" s="119">
        <f t="shared" si="16"/>
        <v>55.014447294415767</v>
      </c>
    </row>
    <row r="201" spans="1:7" s="56" customFormat="1" ht="15" customHeight="1" x14ac:dyDescent="0.2">
      <c r="A201" s="65"/>
      <c r="B201" s="62">
        <v>2221</v>
      </c>
      <c r="C201" s="65" t="s">
        <v>99</v>
      </c>
      <c r="D201" s="59">
        <v>100</v>
      </c>
      <c r="E201" s="197">
        <v>157.6</v>
      </c>
      <c r="F201" s="120">
        <v>157.5</v>
      </c>
      <c r="G201" s="119">
        <f t="shared" si="16"/>
        <v>99.936548223350258</v>
      </c>
    </row>
    <row r="202" spans="1:7" s="56" customFormat="1" ht="15" customHeight="1" x14ac:dyDescent="0.2">
      <c r="A202" s="65"/>
      <c r="B202" s="62">
        <v>2310</v>
      </c>
      <c r="C202" s="65" t="s">
        <v>196</v>
      </c>
      <c r="D202" s="58">
        <v>20</v>
      </c>
      <c r="E202" s="195">
        <v>20</v>
      </c>
      <c r="F202" s="120">
        <v>0</v>
      </c>
      <c r="G202" s="119">
        <f t="shared" si="16"/>
        <v>0</v>
      </c>
    </row>
    <row r="203" spans="1:7" s="56" customFormat="1" ht="15" customHeight="1" x14ac:dyDescent="0.2">
      <c r="A203" s="65"/>
      <c r="B203" s="62">
        <v>2321</v>
      </c>
      <c r="C203" s="80" t="s">
        <v>372</v>
      </c>
      <c r="D203" s="58">
        <v>3500</v>
      </c>
      <c r="E203" s="195">
        <v>3301.2</v>
      </c>
      <c r="F203" s="128">
        <v>0</v>
      </c>
      <c r="G203" s="119">
        <f t="shared" si="16"/>
        <v>0</v>
      </c>
    </row>
    <row r="204" spans="1:7" s="56" customFormat="1" ht="15" customHeight="1" x14ac:dyDescent="0.2">
      <c r="A204" s="65"/>
      <c r="B204" s="62">
        <v>2333</v>
      </c>
      <c r="C204" s="65" t="s">
        <v>346</v>
      </c>
      <c r="D204" s="59">
        <v>0</v>
      </c>
      <c r="E204" s="197">
        <v>467</v>
      </c>
      <c r="F204" s="120">
        <v>0</v>
      </c>
      <c r="G204" s="119">
        <f t="shared" si="16"/>
        <v>0</v>
      </c>
    </row>
    <row r="205" spans="1:7" s="56" customFormat="1" ht="15" customHeight="1" x14ac:dyDescent="0.2">
      <c r="A205" s="65"/>
      <c r="B205" s="62">
        <v>3111</v>
      </c>
      <c r="C205" s="65" t="s">
        <v>347</v>
      </c>
      <c r="D205" s="59">
        <v>100</v>
      </c>
      <c r="E205" s="197">
        <v>1095.4000000000001</v>
      </c>
      <c r="F205" s="120">
        <v>474.8</v>
      </c>
      <c r="G205" s="119">
        <f t="shared" si="16"/>
        <v>43.344896841336492</v>
      </c>
    </row>
    <row r="206" spans="1:7" s="56" customFormat="1" ht="15" customHeight="1" x14ac:dyDescent="0.2">
      <c r="A206" s="65"/>
      <c r="B206" s="62">
        <v>3113</v>
      </c>
      <c r="C206" s="65" t="s">
        <v>105</v>
      </c>
      <c r="D206" s="59">
        <v>100</v>
      </c>
      <c r="E206" s="197">
        <v>3824</v>
      </c>
      <c r="F206" s="120">
        <v>3421</v>
      </c>
      <c r="G206" s="119">
        <f t="shared" si="16"/>
        <v>89.461297071129707</v>
      </c>
    </row>
    <row r="207" spans="1:7" s="56" customFormat="1" ht="15" customHeight="1" x14ac:dyDescent="0.2">
      <c r="A207" s="65"/>
      <c r="B207" s="62">
        <v>3231</v>
      </c>
      <c r="C207" s="65" t="s">
        <v>106</v>
      </c>
      <c r="D207" s="59">
        <v>0</v>
      </c>
      <c r="E207" s="197">
        <v>7.7</v>
      </c>
      <c r="F207" s="120">
        <v>7.6</v>
      </c>
      <c r="G207" s="119">
        <f t="shared" si="16"/>
        <v>98.701298701298697</v>
      </c>
    </row>
    <row r="208" spans="1:7" s="56" customFormat="1" ht="15" customHeight="1" x14ac:dyDescent="0.2">
      <c r="A208" s="65"/>
      <c r="B208" s="62">
        <v>3313</v>
      </c>
      <c r="C208" s="65" t="s">
        <v>289</v>
      </c>
      <c r="D208" s="59">
        <v>5125</v>
      </c>
      <c r="E208" s="197">
        <v>5125</v>
      </c>
      <c r="F208" s="120">
        <v>84</v>
      </c>
      <c r="G208" s="119">
        <f t="shared" si="16"/>
        <v>1.6390243902439026</v>
      </c>
    </row>
    <row r="209" spans="1:7" s="56" customFormat="1" ht="15" customHeight="1" x14ac:dyDescent="0.2">
      <c r="A209" s="65"/>
      <c r="B209" s="62">
        <v>3322</v>
      </c>
      <c r="C209" s="65" t="s">
        <v>109</v>
      </c>
      <c r="D209" s="59">
        <v>13000</v>
      </c>
      <c r="E209" s="197">
        <v>14032.2</v>
      </c>
      <c r="F209" s="120">
        <v>1802.4</v>
      </c>
      <c r="G209" s="119">
        <f t="shared" si="16"/>
        <v>12.844742805832299</v>
      </c>
    </row>
    <row r="210" spans="1:7" s="56" customFormat="1" ht="15" customHeight="1" x14ac:dyDescent="0.2">
      <c r="A210" s="85"/>
      <c r="B210" s="84">
        <v>3326</v>
      </c>
      <c r="C210" s="79" t="s">
        <v>110</v>
      </c>
      <c r="D210" s="58">
        <v>0</v>
      </c>
      <c r="E210" s="195">
        <v>90</v>
      </c>
      <c r="F210" s="128">
        <v>87.2</v>
      </c>
      <c r="G210" s="119">
        <f t="shared" si="16"/>
        <v>96.888888888888886</v>
      </c>
    </row>
    <row r="211" spans="1:7" s="56" customFormat="1" ht="15" customHeight="1" x14ac:dyDescent="0.2">
      <c r="A211" s="85"/>
      <c r="B211" s="84">
        <v>3392</v>
      </c>
      <c r="C211" s="85" t="s">
        <v>268</v>
      </c>
      <c r="D211" s="59">
        <v>0</v>
      </c>
      <c r="E211" s="197">
        <v>66.099999999999994</v>
      </c>
      <c r="F211" s="120">
        <v>66</v>
      </c>
      <c r="G211" s="119">
        <f t="shared" si="16"/>
        <v>99.848714069591537</v>
      </c>
    </row>
    <row r="212" spans="1:7" s="56" customFormat="1" ht="15" customHeight="1" x14ac:dyDescent="0.2">
      <c r="A212" s="85"/>
      <c r="B212" s="84">
        <v>3412</v>
      </c>
      <c r="C212" s="65" t="s">
        <v>111</v>
      </c>
      <c r="D212" s="59">
        <v>11</v>
      </c>
      <c r="E212" s="197">
        <v>2159.9</v>
      </c>
      <c r="F212" s="120">
        <v>1751</v>
      </c>
      <c r="G212" s="119">
        <f t="shared" si="16"/>
        <v>81.068567989258753</v>
      </c>
    </row>
    <row r="213" spans="1:7" s="56" customFormat="1" ht="15" customHeight="1" x14ac:dyDescent="0.2">
      <c r="A213" s="85"/>
      <c r="B213" s="78">
        <v>3421</v>
      </c>
      <c r="C213" s="80" t="s">
        <v>112</v>
      </c>
      <c r="D213" s="55">
        <v>45</v>
      </c>
      <c r="E213" s="250">
        <v>878</v>
      </c>
      <c r="F213" s="120">
        <v>217.5</v>
      </c>
      <c r="G213" s="119">
        <f t="shared" si="16"/>
        <v>24.772209567198178</v>
      </c>
    </row>
    <row r="214" spans="1:7" s="56" customFormat="1" ht="15" hidden="1" customHeight="1" x14ac:dyDescent="0.2">
      <c r="A214" s="85"/>
      <c r="B214" s="84">
        <v>6409</v>
      </c>
      <c r="C214" s="85" t="s">
        <v>203</v>
      </c>
      <c r="D214" s="59">
        <v>0</v>
      </c>
      <c r="E214" s="197">
        <v>0</v>
      </c>
      <c r="F214" s="120">
        <v>0</v>
      </c>
      <c r="G214" s="119" t="e">
        <f t="shared" si="16"/>
        <v>#DIV/0!</v>
      </c>
    </row>
    <row r="215" spans="1:7" s="56" customFormat="1" ht="15" hidden="1" customHeight="1" x14ac:dyDescent="0.2">
      <c r="A215" s="85"/>
      <c r="B215" s="84">
        <v>5599</v>
      </c>
      <c r="C215" s="85" t="s">
        <v>321</v>
      </c>
      <c r="D215" s="59">
        <v>0</v>
      </c>
      <c r="E215" s="197">
        <v>0</v>
      </c>
      <c r="F215" s="120">
        <v>0</v>
      </c>
      <c r="G215" s="119" t="e">
        <f t="shared" si="16"/>
        <v>#DIV/0!</v>
      </c>
    </row>
    <row r="216" spans="1:7" ht="15" hidden="1" customHeight="1" x14ac:dyDescent="0.2">
      <c r="A216" s="65"/>
      <c r="B216" s="78">
        <v>3599</v>
      </c>
      <c r="C216" s="79" t="s">
        <v>156</v>
      </c>
      <c r="D216" s="55">
        <v>0</v>
      </c>
      <c r="E216" s="250">
        <v>0</v>
      </c>
      <c r="F216" s="120">
        <v>0</v>
      </c>
      <c r="G216" s="119" t="e">
        <f t="shared" si="16"/>
        <v>#DIV/0!</v>
      </c>
    </row>
    <row r="217" spans="1:7" ht="15" customHeight="1" x14ac:dyDescent="0.2">
      <c r="A217" s="65"/>
      <c r="B217" s="78">
        <v>3612</v>
      </c>
      <c r="C217" s="79" t="s">
        <v>113</v>
      </c>
      <c r="D217" s="58">
        <v>6403</v>
      </c>
      <c r="E217" s="195">
        <v>8542.2000000000007</v>
      </c>
      <c r="F217" s="120">
        <v>6125.3</v>
      </c>
      <c r="G217" s="119">
        <f t="shared" si="16"/>
        <v>71.706351993631614</v>
      </c>
    </row>
    <row r="218" spans="1:7" ht="15" customHeight="1" x14ac:dyDescent="0.2">
      <c r="A218" s="65"/>
      <c r="B218" s="78">
        <v>3613</v>
      </c>
      <c r="C218" s="79" t="s">
        <v>197</v>
      </c>
      <c r="D218" s="58">
        <v>10200</v>
      </c>
      <c r="E218" s="195">
        <v>13382.2</v>
      </c>
      <c r="F218" s="120">
        <v>7236.4</v>
      </c>
      <c r="G218" s="119">
        <f t="shared" si="16"/>
        <v>54.074815800092658</v>
      </c>
    </row>
    <row r="219" spans="1:7" ht="15" hidden="1" customHeight="1" x14ac:dyDescent="0.2">
      <c r="A219" s="65"/>
      <c r="B219" s="78">
        <v>2229</v>
      </c>
      <c r="C219" s="79" t="s">
        <v>100</v>
      </c>
      <c r="D219" s="58"/>
      <c r="E219" s="195"/>
      <c r="F219" s="120">
        <v>0</v>
      </c>
      <c r="G219" s="119" t="e">
        <f t="shared" si="16"/>
        <v>#DIV/0!</v>
      </c>
    </row>
    <row r="220" spans="1:7" ht="15" hidden="1" customHeight="1" x14ac:dyDescent="0.2">
      <c r="A220" s="65"/>
      <c r="B220" s="78">
        <v>2241</v>
      </c>
      <c r="C220" s="79" t="s">
        <v>101</v>
      </c>
      <c r="D220" s="58"/>
      <c r="E220" s="195"/>
      <c r="F220" s="120">
        <v>0</v>
      </c>
      <c r="G220" s="119" t="e">
        <f t="shared" si="16"/>
        <v>#DIV/0!</v>
      </c>
    </row>
    <row r="221" spans="1:7" ht="15" hidden="1" customHeight="1" x14ac:dyDescent="0.2">
      <c r="A221" s="65"/>
      <c r="B221" s="78">
        <v>2249</v>
      </c>
      <c r="C221" s="79" t="s">
        <v>102</v>
      </c>
      <c r="D221" s="58"/>
      <c r="E221" s="195"/>
      <c r="F221" s="120">
        <v>0</v>
      </c>
      <c r="G221" s="119" t="e">
        <f t="shared" si="16"/>
        <v>#DIV/0!</v>
      </c>
    </row>
    <row r="222" spans="1:7" ht="15" hidden="1" customHeight="1" x14ac:dyDescent="0.2">
      <c r="A222" s="65"/>
      <c r="B222" s="78">
        <v>2310</v>
      </c>
      <c r="C222" s="79" t="s">
        <v>103</v>
      </c>
      <c r="D222" s="58"/>
      <c r="E222" s="195"/>
      <c r="F222" s="120">
        <v>0</v>
      </c>
      <c r="G222" s="119" t="e">
        <f t="shared" si="16"/>
        <v>#DIV/0!</v>
      </c>
    </row>
    <row r="223" spans="1:7" ht="15" hidden="1" customHeight="1" x14ac:dyDescent="0.2">
      <c r="A223" s="65"/>
      <c r="B223" s="78">
        <v>2321</v>
      </c>
      <c r="C223" s="79" t="s">
        <v>267</v>
      </c>
      <c r="D223" s="58"/>
      <c r="E223" s="195"/>
      <c r="F223" s="120">
        <v>0</v>
      </c>
      <c r="G223" s="119" t="e">
        <f t="shared" si="16"/>
        <v>#DIV/0!</v>
      </c>
    </row>
    <row r="224" spans="1:7" ht="15" hidden="1" customHeight="1" x14ac:dyDescent="0.2">
      <c r="A224" s="65"/>
      <c r="B224" s="78">
        <v>2331</v>
      </c>
      <c r="C224" s="79" t="s">
        <v>104</v>
      </c>
      <c r="D224" s="58"/>
      <c r="E224" s="195"/>
      <c r="F224" s="120">
        <v>0</v>
      </c>
      <c r="G224" s="119" t="e">
        <f t="shared" si="16"/>
        <v>#DIV/0!</v>
      </c>
    </row>
    <row r="225" spans="1:7" ht="15" hidden="1" customHeight="1" x14ac:dyDescent="0.2">
      <c r="A225" s="65"/>
      <c r="B225" s="78">
        <v>3613</v>
      </c>
      <c r="C225" s="79" t="s">
        <v>114</v>
      </c>
      <c r="D225" s="58">
        <v>0</v>
      </c>
      <c r="E225" s="195">
        <v>0</v>
      </c>
      <c r="F225" s="120">
        <v>0</v>
      </c>
      <c r="G225" s="119" t="e">
        <f t="shared" si="16"/>
        <v>#DIV/0!</v>
      </c>
    </row>
    <row r="226" spans="1:7" ht="15" customHeight="1" x14ac:dyDescent="0.2">
      <c r="A226" s="65"/>
      <c r="B226" s="78">
        <v>3631</v>
      </c>
      <c r="C226" s="79" t="s">
        <v>115</v>
      </c>
      <c r="D226" s="58">
        <v>5000</v>
      </c>
      <c r="E226" s="195">
        <v>6598</v>
      </c>
      <c r="F226" s="120">
        <v>76.8</v>
      </c>
      <c r="G226" s="119">
        <f t="shared" si="16"/>
        <v>1.1639890876023038</v>
      </c>
    </row>
    <row r="227" spans="1:7" ht="15" customHeight="1" x14ac:dyDescent="0.2">
      <c r="A227" s="65"/>
      <c r="B227" s="78">
        <v>3632</v>
      </c>
      <c r="C227" s="80" t="s">
        <v>116</v>
      </c>
      <c r="D227" s="58">
        <v>2600</v>
      </c>
      <c r="E227" s="195">
        <v>5165.8</v>
      </c>
      <c r="F227" s="128">
        <v>4291.6000000000004</v>
      </c>
      <c r="G227" s="119">
        <f t="shared" si="16"/>
        <v>83.077161330287666</v>
      </c>
    </row>
    <row r="228" spans="1:7" ht="15" hidden="1" customHeight="1" x14ac:dyDescent="0.2">
      <c r="A228" s="65"/>
      <c r="B228" s="78">
        <v>3231</v>
      </c>
      <c r="C228" s="79" t="s">
        <v>106</v>
      </c>
      <c r="D228" s="58"/>
      <c r="E228" s="195"/>
      <c r="F228" s="120">
        <v>0</v>
      </c>
      <c r="G228" s="119" t="e">
        <f t="shared" si="16"/>
        <v>#DIV/0!</v>
      </c>
    </row>
    <row r="229" spans="1:7" ht="15" customHeight="1" x14ac:dyDescent="0.2">
      <c r="A229" s="65"/>
      <c r="B229" s="78">
        <v>3634</v>
      </c>
      <c r="C229" s="79" t="s">
        <v>198</v>
      </c>
      <c r="D229" s="58">
        <v>1200</v>
      </c>
      <c r="E229" s="195">
        <v>1200</v>
      </c>
      <c r="F229" s="120">
        <v>1006.7</v>
      </c>
      <c r="G229" s="119">
        <f t="shared" si="16"/>
        <v>83.89166666666668</v>
      </c>
    </row>
    <row r="230" spans="1:7" ht="15" hidden="1" customHeight="1" x14ac:dyDescent="0.2">
      <c r="A230" s="81"/>
      <c r="B230" s="78">
        <v>3314</v>
      </c>
      <c r="C230" s="80" t="s">
        <v>107</v>
      </c>
      <c r="D230" s="58"/>
      <c r="E230" s="195"/>
      <c r="F230" s="120">
        <v>0</v>
      </c>
      <c r="G230" s="119" t="e">
        <f t="shared" si="16"/>
        <v>#DIV/0!</v>
      </c>
    </row>
    <row r="231" spans="1:7" ht="15" hidden="1" customHeight="1" x14ac:dyDescent="0.2">
      <c r="A231" s="65"/>
      <c r="B231" s="78">
        <v>3319</v>
      </c>
      <c r="C231" s="80" t="s">
        <v>108</v>
      </c>
      <c r="D231" s="58"/>
      <c r="E231" s="195"/>
      <c r="F231" s="120">
        <v>0</v>
      </c>
      <c r="G231" s="119" t="e">
        <f t="shared" si="16"/>
        <v>#DIV/0!</v>
      </c>
    </row>
    <row r="232" spans="1:7" ht="15" customHeight="1" x14ac:dyDescent="0.2">
      <c r="A232" s="65"/>
      <c r="B232" s="78">
        <v>3639</v>
      </c>
      <c r="C232" s="80" t="s">
        <v>199</v>
      </c>
      <c r="D232" s="58">
        <v>968</v>
      </c>
      <c r="E232" s="195">
        <v>1244</v>
      </c>
      <c r="F232" s="120">
        <v>529.6</v>
      </c>
      <c r="G232" s="119">
        <f t="shared" si="16"/>
        <v>42.572347266881032</v>
      </c>
    </row>
    <row r="233" spans="1:7" ht="15" customHeight="1" x14ac:dyDescent="0.2">
      <c r="A233" s="65"/>
      <c r="B233" s="78">
        <v>3639</v>
      </c>
      <c r="C233" s="80" t="s">
        <v>200</v>
      </c>
      <c r="D233" s="58">
        <v>17</v>
      </c>
      <c r="E233" s="195">
        <v>17</v>
      </c>
      <c r="F233" s="128">
        <v>15.6</v>
      </c>
      <c r="G233" s="119">
        <f t="shared" si="16"/>
        <v>91.764705882352942</v>
      </c>
    </row>
    <row r="234" spans="1:7" ht="15" customHeight="1" x14ac:dyDescent="0.2">
      <c r="A234" s="65"/>
      <c r="B234" s="78">
        <v>3639</v>
      </c>
      <c r="C234" s="79" t="s">
        <v>201</v>
      </c>
      <c r="D234" s="58">
        <v>13612</v>
      </c>
      <c r="E234" s="195">
        <v>9770</v>
      </c>
      <c r="F234" s="120">
        <v>2219.1</v>
      </c>
      <c r="G234" s="119">
        <f t="shared" si="16"/>
        <v>22.713408393039916</v>
      </c>
    </row>
    <row r="235" spans="1:7" ht="15" customHeight="1" x14ac:dyDescent="0.2">
      <c r="A235" s="65"/>
      <c r="B235" s="78">
        <v>3729</v>
      </c>
      <c r="C235" s="80" t="s">
        <v>202</v>
      </c>
      <c r="D235" s="58">
        <v>1</v>
      </c>
      <c r="E235" s="195">
        <v>1</v>
      </c>
      <c r="F235" s="120">
        <v>0.5</v>
      </c>
      <c r="G235" s="119">
        <f t="shared" si="16"/>
        <v>50</v>
      </c>
    </row>
    <row r="236" spans="1:7" ht="15" hidden="1" customHeight="1" x14ac:dyDescent="0.2">
      <c r="A236" s="65"/>
      <c r="B236" s="78">
        <v>3744</v>
      </c>
      <c r="C236" s="80" t="s">
        <v>123</v>
      </c>
      <c r="D236" s="58">
        <v>0</v>
      </c>
      <c r="E236" s="195">
        <v>0</v>
      </c>
      <c r="F236" s="120">
        <v>0</v>
      </c>
      <c r="G236" s="119" t="e">
        <f t="shared" si="16"/>
        <v>#DIV/0!</v>
      </c>
    </row>
    <row r="237" spans="1:7" ht="15" customHeight="1" x14ac:dyDescent="0.2">
      <c r="A237" s="65"/>
      <c r="B237" s="78">
        <v>3745</v>
      </c>
      <c r="C237" s="80" t="s">
        <v>124</v>
      </c>
      <c r="D237" s="58">
        <v>1100</v>
      </c>
      <c r="E237" s="195">
        <v>1348.5</v>
      </c>
      <c r="F237" s="120">
        <v>311.89999999999998</v>
      </c>
      <c r="G237" s="119">
        <f t="shared" si="16"/>
        <v>23.129403040415276</v>
      </c>
    </row>
    <row r="238" spans="1:7" ht="15" customHeight="1" x14ac:dyDescent="0.2">
      <c r="A238" s="65"/>
      <c r="B238" s="78">
        <v>4349</v>
      </c>
      <c r="C238" s="80" t="s">
        <v>314</v>
      </c>
      <c r="D238" s="58">
        <v>63</v>
      </c>
      <c r="E238" s="195">
        <v>664.4</v>
      </c>
      <c r="F238" s="120">
        <v>6.1</v>
      </c>
      <c r="G238" s="119">
        <f t="shared" si="16"/>
        <v>0.91812161348585186</v>
      </c>
    </row>
    <row r="239" spans="1:7" ht="15" customHeight="1" x14ac:dyDescent="0.2">
      <c r="A239" s="65"/>
      <c r="B239" s="78">
        <v>4351</v>
      </c>
      <c r="C239" s="79" t="s">
        <v>270</v>
      </c>
      <c r="D239" s="58">
        <v>120</v>
      </c>
      <c r="E239" s="195">
        <v>734.8</v>
      </c>
      <c r="F239" s="120">
        <v>377.6</v>
      </c>
      <c r="G239" s="119">
        <f t="shared" si="16"/>
        <v>51.38813282525858</v>
      </c>
    </row>
    <row r="240" spans="1:7" ht="15" hidden="1" customHeight="1" x14ac:dyDescent="0.2">
      <c r="A240" s="65"/>
      <c r="B240" s="78">
        <v>3639</v>
      </c>
      <c r="C240" s="79" t="s">
        <v>118</v>
      </c>
      <c r="D240" s="58"/>
      <c r="E240" s="195"/>
      <c r="F240" s="120">
        <v>0</v>
      </c>
      <c r="G240" s="119" t="e">
        <f t="shared" si="16"/>
        <v>#DIV/0!</v>
      </c>
    </row>
    <row r="241" spans="1:7" ht="15" hidden="1" customHeight="1" x14ac:dyDescent="0.2">
      <c r="A241" s="65"/>
      <c r="B241" s="78">
        <v>3725</v>
      </c>
      <c r="C241" s="79" t="s">
        <v>269</v>
      </c>
      <c r="D241" s="58"/>
      <c r="E241" s="195"/>
      <c r="F241" s="120">
        <v>0</v>
      </c>
      <c r="G241" s="119" t="e">
        <f t="shared" si="16"/>
        <v>#DIV/0!</v>
      </c>
    </row>
    <row r="242" spans="1:7" ht="15" customHeight="1" x14ac:dyDescent="0.2">
      <c r="A242" s="65"/>
      <c r="B242" s="78">
        <v>4357</v>
      </c>
      <c r="C242" s="79" t="s">
        <v>125</v>
      </c>
      <c r="D242" s="58">
        <v>37134</v>
      </c>
      <c r="E242" s="195">
        <v>38429.1</v>
      </c>
      <c r="F242" s="120">
        <v>12947.4</v>
      </c>
      <c r="G242" s="119">
        <f t="shared" si="16"/>
        <v>33.691655542284366</v>
      </c>
    </row>
    <row r="243" spans="1:7" ht="15" customHeight="1" x14ac:dyDescent="0.2">
      <c r="A243" s="65"/>
      <c r="B243" s="78">
        <v>4374</v>
      </c>
      <c r="C243" s="79" t="s">
        <v>316</v>
      </c>
      <c r="D243" s="58">
        <v>155</v>
      </c>
      <c r="E243" s="195">
        <v>158.69999999999999</v>
      </c>
      <c r="F243" s="120">
        <v>22.1</v>
      </c>
      <c r="G243" s="119">
        <f t="shared" si="16"/>
        <v>13.925645872715817</v>
      </c>
    </row>
    <row r="244" spans="1:7" ht="15" hidden="1" customHeight="1" x14ac:dyDescent="0.2">
      <c r="A244" s="81"/>
      <c r="B244" s="78">
        <v>4374</v>
      </c>
      <c r="C244" s="80" t="s">
        <v>126</v>
      </c>
      <c r="D244" s="58">
        <v>0</v>
      </c>
      <c r="E244" s="195">
        <v>0</v>
      </c>
      <c r="F244" s="120">
        <v>0</v>
      </c>
      <c r="G244" s="119" t="e">
        <f t="shared" si="16"/>
        <v>#DIV/0!</v>
      </c>
    </row>
    <row r="245" spans="1:7" ht="15" hidden="1" customHeight="1" x14ac:dyDescent="0.2">
      <c r="A245" s="81"/>
      <c r="B245" s="78">
        <v>5311</v>
      </c>
      <c r="C245" s="80" t="s">
        <v>127</v>
      </c>
      <c r="D245" s="58">
        <v>0</v>
      </c>
      <c r="E245" s="195">
        <v>0</v>
      </c>
      <c r="F245" s="120">
        <v>0</v>
      </c>
      <c r="G245" s="119" t="e">
        <f t="shared" si="16"/>
        <v>#DIV/0!</v>
      </c>
    </row>
    <row r="246" spans="1:7" ht="15" hidden="1" customHeight="1" x14ac:dyDescent="0.2">
      <c r="A246" s="65"/>
      <c r="B246" s="78">
        <v>4359</v>
      </c>
      <c r="C246" s="80" t="s">
        <v>295</v>
      </c>
      <c r="D246" s="58"/>
      <c r="E246" s="195"/>
      <c r="F246" s="120">
        <v>0</v>
      </c>
      <c r="G246" s="119" t="e">
        <f t="shared" si="16"/>
        <v>#DIV/0!</v>
      </c>
    </row>
    <row r="247" spans="1:7" ht="15" customHeight="1" x14ac:dyDescent="0.2">
      <c r="A247" s="81"/>
      <c r="B247" s="78">
        <v>5512</v>
      </c>
      <c r="C247" s="80" t="s">
        <v>272</v>
      </c>
      <c r="D247" s="58">
        <v>1887</v>
      </c>
      <c r="E247" s="195">
        <v>2284.4</v>
      </c>
      <c r="F247" s="120">
        <v>934.6</v>
      </c>
      <c r="G247" s="119">
        <f t="shared" si="16"/>
        <v>40.912274557870774</v>
      </c>
    </row>
    <row r="248" spans="1:7" ht="15" hidden="1" customHeight="1" x14ac:dyDescent="0.2">
      <c r="A248" s="81"/>
      <c r="B248" s="78">
        <v>6171</v>
      </c>
      <c r="C248" s="80" t="s">
        <v>190</v>
      </c>
      <c r="D248" s="58">
        <v>0</v>
      </c>
      <c r="E248" s="195">
        <v>0</v>
      </c>
      <c r="F248" s="120">
        <v>0</v>
      </c>
      <c r="G248" s="119" t="e">
        <f t="shared" si="16"/>
        <v>#DIV/0!</v>
      </c>
    </row>
    <row r="249" spans="1:7" ht="15" hidden="1" customHeight="1" x14ac:dyDescent="0.2">
      <c r="A249" s="81"/>
      <c r="B249" s="78">
        <v>6399</v>
      </c>
      <c r="C249" s="80" t="s">
        <v>128</v>
      </c>
      <c r="D249" s="58"/>
      <c r="E249" s="195"/>
      <c r="F249" s="120">
        <v>0</v>
      </c>
      <c r="G249" s="119" t="e">
        <f t="shared" si="16"/>
        <v>#DIV/0!</v>
      </c>
    </row>
    <row r="250" spans="1:7" ht="15" hidden="1" customHeight="1" x14ac:dyDescent="0.2">
      <c r="A250" s="81"/>
      <c r="B250" s="78">
        <v>6402</v>
      </c>
      <c r="C250" s="80" t="s">
        <v>271</v>
      </c>
      <c r="D250" s="58">
        <v>0</v>
      </c>
      <c r="E250" s="195">
        <v>0</v>
      </c>
      <c r="F250" s="128">
        <v>0</v>
      </c>
      <c r="G250" s="119" t="e">
        <f t="shared" si="16"/>
        <v>#DIV/0!</v>
      </c>
    </row>
    <row r="251" spans="1:7" ht="15" customHeight="1" thickBot="1" x14ac:dyDescent="0.25">
      <c r="A251" s="81"/>
      <c r="B251" s="78">
        <v>6409</v>
      </c>
      <c r="C251" s="112" t="s">
        <v>333</v>
      </c>
      <c r="D251" s="58">
        <v>1000</v>
      </c>
      <c r="E251" s="195">
        <v>13</v>
      </c>
      <c r="F251" s="128">
        <v>0</v>
      </c>
      <c r="G251" s="119">
        <f t="shared" si="16"/>
        <v>0</v>
      </c>
    </row>
    <row r="252" spans="1:7" ht="17.25" thickTop="1" thickBot="1" x14ac:dyDescent="0.3">
      <c r="A252" s="86"/>
      <c r="B252" s="90"/>
      <c r="C252" s="150" t="s">
        <v>378</v>
      </c>
      <c r="D252" s="95">
        <f t="shared" ref="D252:E252" si="17">SUM(D197:D251)</f>
        <v>140766</v>
      </c>
      <c r="E252" s="198">
        <f t="shared" si="17"/>
        <v>159388.29999999999</v>
      </c>
      <c r="F252" s="223">
        <f t="shared" ref="F252" si="18">SUM(F197:F251)</f>
        <v>62272.599999999991</v>
      </c>
      <c r="G252" s="127">
        <f t="shared" si="16"/>
        <v>39.069743513168781</v>
      </c>
    </row>
    <row r="253" spans="1:7" x14ac:dyDescent="0.2">
      <c r="D253" s="92"/>
      <c r="E253" s="92"/>
    </row>
    <row r="255" spans="1:7" ht="13.5" thickBot="1" x14ac:dyDescent="0.25"/>
    <row r="256" spans="1:7" ht="15.75" x14ac:dyDescent="0.25">
      <c r="A256" s="114" t="s">
        <v>14</v>
      </c>
      <c r="B256" s="115" t="s">
        <v>13</v>
      </c>
      <c r="C256" s="114" t="s">
        <v>12</v>
      </c>
      <c r="D256" s="260" t="s">
        <v>11</v>
      </c>
      <c r="E256" s="260" t="s">
        <v>11</v>
      </c>
      <c r="F256" s="22" t="s">
        <v>0</v>
      </c>
      <c r="G256" s="121" t="s">
        <v>384</v>
      </c>
    </row>
    <row r="257" spans="1:7" ht="16.5" thickBot="1" x14ac:dyDescent="0.3">
      <c r="A257" s="116"/>
      <c r="B257" s="117"/>
      <c r="C257" s="118"/>
      <c r="D257" s="261" t="s">
        <v>10</v>
      </c>
      <c r="E257" s="261" t="s">
        <v>9</v>
      </c>
      <c r="F257" s="122" t="s">
        <v>386</v>
      </c>
      <c r="G257" s="123" t="s">
        <v>385</v>
      </c>
    </row>
    <row r="258" spans="1:7" s="282" customFormat="1" ht="27.75" customHeight="1" thickTop="1" thickBot="1" x14ac:dyDescent="0.3">
      <c r="A258" s="276"/>
      <c r="B258" s="277"/>
      <c r="C258" s="278" t="s">
        <v>204</v>
      </c>
      <c r="D258" s="279">
        <f t="shared" ref="D258:F258" si="19">SUM(D22,D54,D103,D115,D140,D184,D252)</f>
        <v>596080</v>
      </c>
      <c r="E258" s="280">
        <f t="shared" si="19"/>
        <v>671503.7</v>
      </c>
      <c r="F258" s="281">
        <f t="shared" si="19"/>
        <v>470310.09999999992</v>
      </c>
      <c r="G258" s="127">
        <f t="shared" ref="G258" si="20">(F258/E258)*100</f>
        <v>70.038348262265714</v>
      </c>
    </row>
  </sheetData>
  <sortState ref="B148:J177">
    <sortCondition ref="B148"/>
  </sortState>
  <mergeCells count="1">
    <mergeCell ref="B120:C12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34" sqref="D34"/>
    </sheetView>
  </sheetViews>
  <sheetFormatPr defaultRowHeight="12.75" x14ac:dyDescent="0.2"/>
  <cols>
    <col min="1" max="1" width="4.85546875" style="300" customWidth="1"/>
    <col min="2" max="2" width="10.42578125" style="300" customWidth="1"/>
    <col min="3" max="3" width="10.140625" style="300" customWidth="1"/>
    <col min="4" max="4" width="101.28515625" style="300" customWidth="1"/>
    <col min="5" max="5" width="11.28515625" style="300" customWidth="1"/>
    <col min="6" max="6" width="11.28515625" style="300" hidden="1" customWidth="1"/>
    <col min="7" max="7" width="12.28515625" style="300" hidden="1" customWidth="1"/>
    <col min="8" max="8" width="9.7109375" style="300" bestFit="1" customWidth="1"/>
    <col min="9" max="256" width="9.140625" style="300"/>
    <col min="257" max="257" width="4.85546875" style="300" customWidth="1"/>
    <col min="258" max="258" width="10.42578125" style="300" customWidth="1"/>
    <col min="259" max="259" width="10.140625" style="300" customWidth="1"/>
    <col min="260" max="260" width="101.28515625" style="300" customWidth="1"/>
    <col min="261" max="261" width="11.28515625" style="300" customWidth="1"/>
    <col min="262" max="263" width="0" style="300" hidden="1" customWidth="1"/>
    <col min="264" max="264" width="9.7109375" style="300" bestFit="1" customWidth="1"/>
    <col min="265" max="512" width="9.140625" style="300"/>
    <col min="513" max="513" width="4.85546875" style="300" customWidth="1"/>
    <col min="514" max="514" width="10.42578125" style="300" customWidth="1"/>
    <col min="515" max="515" width="10.140625" style="300" customWidth="1"/>
    <col min="516" max="516" width="101.28515625" style="300" customWidth="1"/>
    <col min="517" max="517" width="11.28515625" style="300" customWidth="1"/>
    <col min="518" max="519" width="0" style="300" hidden="1" customWidth="1"/>
    <col min="520" max="520" width="9.7109375" style="300" bestFit="1" customWidth="1"/>
    <col min="521" max="768" width="9.140625" style="300"/>
    <col min="769" max="769" width="4.85546875" style="300" customWidth="1"/>
    <col min="770" max="770" width="10.42578125" style="300" customWidth="1"/>
    <col min="771" max="771" width="10.140625" style="300" customWidth="1"/>
    <col min="772" max="772" width="101.28515625" style="300" customWidth="1"/>
    <col min="773" max="773" width="11.28515625" style="300" customWidth="1"/>
    <col min="774" max="775" width="0" style="300" hidden="1" customWidth="1"/>
    <col min="776" max="776" width="9.7109375" style="300" bestFit="1" customWidth="1"/>
    <col min="777" max="1024" width="9.140625" style="300"/>
    <col min="1025" max="1025" width="4.85546875" style="300" customWidth="1"/>
    <col min="1026" max="1026" width="10.42578125" style="300" customWidth="1"/>
    <col min="1027" max="1027" width="10.140625" style="300" customWidth="1"/>
    <col min="1028" max="1028" width="101.28515625" style="300" customWidth="1"/>
    <col min="1029" max="1029" width="11.28515625" style="300" customWidth="1"/>
    <col min="1030" max="1031" width="0" style="300" hidden="1" customWidth="1"/>
    <col min="1032" max="1032" width="9.7109375" style="300" bestFit="1" customWidth="1"/>
    <col min="1033" max="1280" width="9.140625" style="300"/>
    <col min="1281" max="1281" width="4.85546875" style="300" customWidth="1"/>
    <col min="1282" max="1282" width="10.42578125" style="300" customWidth="1"/>
    <col min="1283" max="1283" width="10.140625" style="300" customWidth="1"/>
    <col min="1284" max="1284" width="101.28515625" style="300" customWidth="1"/>
    <col min="1285" max="1285" width="11.28515625" style="300" customWidth="1"/>
    <col min="1286" max="1287" width="0" style="300" hidden="1" customWidth="1"/>
    <col min="1288" max="1288" width="9.7109375" style="300" bestFit="1" customWidth="1"/>
    <col min="1289" max="1536" width="9.140625" style="300"/>
    <col min="1537" max="1537" width="4.85546875" style="300" customWidth="1"/>
    <col min="1538" max="1538" width="10.42578125" style="300" customWidth="1"/>
    <col min="1539" max="1539" width="10.140625" style="300" customWidth="1"/>
    <col min="1540" max="1540" width="101.28515625" style="300" customWidth="1"/>
    <col min="1541" max="1541" width="11.28515625" style="300" customWidth="1"/>
    <col min="1542" max="1543" width="0" style="300" hidden="1" customWidth="1"/>
    <col min="1544" max="1544" width="9.7109375" style="300" bestFit="1" customWidth="1"/>
    <col min="1545" max="1792" width="9.140625" style="300"/>
    <col min="1793" max="1793" width="4.85546875" style="300" customWidth="1"/>
    <col min="1794" max="1794" width="10.42578125" style="300" customWidth="1"/>
    <col min="1795" max="1795" width="10.140625" style="300" customWidth="1"/>
    <col min="1796" max="1796" width="101.28515625" style="300" customWidth="1"/>
    <col min="1797" max="1797" width="11.28515625" style="300" customWidth="1"/>
    <col min="1798" max="1799" width="0" style="300" hidden="1" customWidth="1"/>
    <col min="1800" max="1800" width="9.7109375" style="300" bestFit="1" customWidth="1"/>
    <col min="1801" max="2048" width="9.140625" style="300"/>
    <col min="2049" max="2049" width="4.85546875" style="300" customWidth="1"/>
    <col min="2050" max="2050" width="10.42578125" style="300" customWidth="1"/>
    <col min="2051" max="2051" width="10.140625" style="300" customWidth="1"/>
    <col min="2052" max="2052" width="101.28515625" style="300" customWidth="1"/>
    <col min="2053" max="2053" width="11.28515625" style="300" customWidth="1"/>
    <col min="2054" max="2055" width="0" style="300" hidden="1" customWidth="1"/>
    <col min="2056" max="2056" width="9.7109375" style="300" bestFit="1" customWidth="1"/>
    <col min="2057" max="2304" width="9.140625" style="300"/>
    <col min="2305" max="2305" width="4.85546875" style="300" customWidth="1"/>
    <col min="2306" max="2306" width="10.42578125" style="300" customWidth="1"/>
    <col min="2307" max="2307" width="10.140625" style="300" customWidth="1"/>
    <col min="2308" max="2308" width="101.28515625" style="300" customWidth="1"/>
    <col min="2309" max="2309" width="11.28515625" style="300" customWidth="1"/>
    <col min="2310" max="2311" width="0" style="300" hidden="1" customWidth="1"/>
    <col min="2312" max="2312" width="9.7109375" style="300" bestFit="1" customWidth="1"/>
    <col min="2313" max="2560" width="9.140625" style="300"/>
    <col min="2561" max="2561" width="4.85546875" style="300" customWidth="1"/>
    <col min="2562" max="2562" width="10.42578125" style="300" customWidth="1"/>
    <col min="2563" max="2563" width="10.140625" style="300" customWidth="1"/>
    <col min="2564" max="2564" width="101.28515625" style="300" customWidth="1"/>
    <col min="2565" max="2565" width="11.28515625" style="300" customWidth="1"/>
    <col min="2566" max="2567" width="0" style="300" hidden="1" customWidth="1"/>
    <col min="2568" max="2568" width="9.7109375" style="300" bestFit="1" customWidth="1"/>
    <col min="2569" max="2816" width="9.140625" style="300"/>
    <col min="2817" max="2817" width="4.85546875" style="300" customWidth="1"/>
    <col min="2818" max="2818" width="10.42578125" style="300" customWidth="1"/>
    <col min="2819" max="2819" width="10.140625" style="300" customWidth="1"/>
    <col min="2820" max="2820" width="101.28515625" style="300" customWidth="1"/>
    <col min="2821" max="2821" width="11.28515625" style="300" customWidth="1"/>
    <col min="2822" max="2823" width="0" style="300" hidden="1" customWidth="1"/>
    <col min="2824" max="2824" width="9.7109375" style="300" bestFit="1" customWidth="1"/>
    <col min="2825" max="3072" width="9.140625" style="300"/>
    <col min="3073" max="3073" width="4.85546875" style="300" customWidth="1"/>
    <col min="3074" max="3074" width="10.42578125" style="300" customWidth="1"/>
    <col min="3075" max="3075" width="10.140625" style="300" customWidth="1"/>
    <col min="3076" max="3076" width="101.28515625" style="300" customWidth="1"/>
    <col min="3077" max="3077" width="11.28515625" style="300" customWidth="1"/>
    <col min="3078" max="3079" width="0" style="300" hidden="1" customWidth="1"/>
    <col min="3080" max="3080" width="9.7109375" style="300" bestFit="1" customWidth="1"/>
    <col min="3081" max="3328" width="9.140625" style="300"/>
    <col min="3329" max="3329" width="4.85546875" style="300" customWidth="1"/>
    <col min="3330" max="3330" width="10.42578125" style="300" customWidth="1"/>
    <col min="3331" max="3331" width="10.140625" style="300" customWidth="1"/>
    <col min="3332" max="3332" width="101.28515625" style="300" customWidth="1"/>
    <col min="3333" max="3333" width="11.28515625" style="300" customWidth="1"/>
    <col min="3334" max="3335" width="0" style="300" hidden="1" customWidth="1"/>
    <col min="3336" max="3336" width="9.7109375" style="300" bestFit="1" customWidth="1"/>
    <col min="3337" max="3584" width="9.140625" style="300"/>
    <col min="3585" max="3585" width="4.85546875" style="300" customWidth="1"/>
    <col min="3586" max="3586" width="10.42578125" style="300" customWidth="1"/>
    <col min="3587" max="3587" width="10.140625" style="300" customWidth="1"/>
    <col min="3588" max="3588" width="101.28515625" style="300" customWidth="1"/>
    <col min="3589" max="3589" width="11.28515625" style="300" customWidth="1"/>
    <col min="3590" max="3591" width="0" style="300" hidden="1" customWidth="1"/>
    <col min="3592" max="3592" width="9.7109375" style="300" bestFit="1" customWidth="1"/>
    <col min="3593" max="3840" width="9.140625" style="300"/>
    <col min="3841" max="3841" width="4.85546875" style="300" customWidth="1"/>
    <col min="3842" max="3842" width="10.42578125" style="300" customWidth="1"/>
    <col min="3843" max="3843" width="10.140625" style="300" customWidth="1"/>
    <col min="3844" max="3844" width="101.28515625" style="300" customWidth="1"/>
    <col min="3845" max="3845" width="11.28515625" style="300" customWidth="1"/>
    <col min="3846" max="3847" width="0" style="300" hidden="1" customWidth="1"/>
    <col min="3848" max="3848" width="9.7109375" style="300" bestFit="1" customWidth="1"/>
    <col min="3849" max="4096" width="9.140625" style="300"/>
    <col min="4097" max="4097" width="4.85546875" style="300" customWidth="1"/>
    <col min="4098" max="4098" width="10.42578125" style="300" customWidth="1"/>
    <col min="4099" max="4099" width="10.140625" style="300" customWidth="1"/>
    <col min="4100" max="4100" width="101.28515625" style="300" customWidth="1"/>
    <col min="4101" max="4101" width="11.28515625" style="300" customWidth="1"/>
    <col min="4102" max="4103" width="0" style="300" hidden="1" customWidth="1"/>
    <col min="4104" max="4104" width="9.7109375" style="300" bestFit="1" customWidth="1"/>
    <col min="4105" max="4352" width="9.140625" style="300"/>
    <col min="4353" max="4353" width="4.85546875" style="300" customWidth="1"/>
    <col min="4354" max="4354" width="10.42578125" style="300" customWidth="1"/>
    <col min="4355" max="4355" width="10.140625" style="300" customWidth="1"/>
    <col min="4356" max="4356" width="101.28515625" style="300" customWidth="1"/>
    <col min="4357" max="4357" width="11.28515625" style="300" customWidth="1"/>
    <col min="4358" max="4359" width="0" style="300" hidden="1" customWidth="1"/>
    <col min="4360" max="4360" width="9.7109375" style="300" bestFit="1" customWidth="1"/>
    <col min="4361" max="4608" width="9.140625" style="300"/>
    <col min="4609" max="4609" width="4.85546875" style="300" customWidth="1"/>
    <col min="4610" max="4610" width="10.42578125" style="300" customWidth="1"/>
    <col min="4611" max="4611" width="10.140625" style="300" customWidth="1"/>
    <col min="4612" max="4612" width="101.28515625" style="300" customWidth="1"/>
    <col min="4613" max="4613" width="11.28515625" style="300" customWidth="1"/>
    <col min="4614" max="4615" width="0" style="300" hidden="1" customWidth="1"/>
    <col min="4616" max="4616" width="9.7109375" style="300" bestFit="1" customWidth="1"/>
    <col min="4617" max="4864" width="9.140625" style="300"/>
    <col min="4865" max="4865" width="4.85546875" style="300" customWidth="1"/>
    <col min="4866" max="4866" width="10.42578125" style="300" customWidth="1"/>
    <col min="4867" max="4867" width="10.140625" style="300" customWidth="1"/>
    <col min="4868" max="4868" width="101.28515625" style="300" customWidth="1"/>
    <col min="4869" max="4869" width="11.28515625" style="300" customWidth="1"/>
    <col min="4870" max="4871" width="0" style="300" hidden="1" customWidth="1"/>
    <col min="4872" max="4872" width="9.7109375" style="300" bestFit="1" customWidth="1"/>
    <col min="4873" max="5120" width="9.140625" style="300"/>
    <col min="5121" max="5121" width="4.85546875" style="300" customWidth="1"/>
    <col min="5122" max="5122" width="10.42578125" style="300" customWidth="1"/>
    <col min="5123" max="5123" width="10.140625" style="300" customWidth="1"/>
    <col min="5124" max="5124" width="101.28515625" style="300" customWidth="1"/>
    <col min="5125" max="5125" width="11.28515625" style="300" customWidth="1"/>
    <col min="5126" max="5127" width="0" style="300" hidden="1" customWidth="1"/>
    <col min="5128" max="5128" width="9.7109375" style="300" bestFit="1" customWidth="1"/>
    <col min="5129" max="5376" width="9.140625" style="300"/>
    <col min="5377" max="5377" width="4.85546875" style="300" customWidth="1"/>
    <col min="5378" max="5378" width="10.42578125" style="300" customWidth="1"/>
    <col min="5379" max="5379" width="10.140625" style="300" customWidth="1"/>
    <col min="5380" max="5380" width="101.28515625" style="300" customWidth="1"/>
    <col min="5381" max="5381" width="11.28515625" style="300" customWidth="1"/>
    <col min="5382" max="5383" width="0" style="300" hidden="1" customWidth="1"/>
    <col min="5384" max="5384" width="9.7109375" style="300" bestFit="1" customWidth="1"/>
    <col min="5385" max="5632" width="9.140625" style="300"/>
    <col min="5633" max="5633" width="4.85546875" style="300" customWidth="1"/>
    <col min="5634" max="5634" width="10.42578125" style="300" customWidth="1"/>
    <col min="5635" max="5635" width="10.140625" style="300" customWidth="1"/>
    <col min="5636" max="5636" width="101.28515625" style="300" customWidth="1"/>
    <col min="5637" max="5637" width="11.28515625" style="300" customWidth="1"/>
    <col min="5638" max="5639" width="0" style="300" hidden="1" customWidth="1"/>
    <col min="5640" max="5640" width="9.7109375" style="300" bestFit="1" customWidth="1"/>
    <col min="5641" max="5888" width="9.140625" style="300"/>
    <col min="5889" max="5889" width="4.85546875" style="300" customWidth="1"/>
    <col min="5890" max="5890" width="10.42578125" style="300" customWidth="1"/>
    <col min="5891" max="5891" width="10.140625" style="300" customWidth="1"/>
    <col min="5892" max="5892" width="101.28515625" style="300" customWidth="1"/>
    <col min="5893" max="5893" width="11.28515625" style="300" customWidth="1"/>
    <col min="5894" max="5895" width="0" style="300" hidden="1" customWidth="1"/>
    <col min="5896" max="5896" width="9.7109375" style="300" bestFit="1" customWidth="1"/>
    <col min="5897" max="6144" width="9.140625" style="300"/>
    <col min="6145" max="6145" width="4.85546875" style="300" customWidth="1"/>
    <col min="6146" max="6146" width="10.42578125" style="300" customWidth="1"/>
    <col min="6147" max="6147" width="10.140625" style="300" customWidth="1"/>
    <col min="6148" max="6148" width="101.28515625" style="300" customWidth="1"/>
    <col min="6149" max="6149" width="11.28515625" style="300" customWidth="1"/>
    <col min="6150" max="6151" width="0" style="300" hidden="1" customWidth="1"/>
    <col min="6152" max="6152" width="9.7109375" style="300" bestFit="1" customWidth="1"/>
    <col min="6153" max="6400" width="9.140625" style="300"/>
    <col min="6401" max="6401" width="4.85546875" style="300" customWidth="1"/>
    <col min="6402" max="6402" width="10.42578125" style="300" customWidth="1"/>
    <col min="6403" max="6403" width="10.140625" style="300" customWidth="1"/>
    <col min="6404" max="6404" width="101.28515625" style="300" customWidth="1"/>
    <col min="6405" max="6405" width="11.28515625" style="300" customWidth="1"/>
    <col min="6406" max="6407" width="0" style="300" hidden="1" customWidth="1"/>
    <col min="6408" max="6408" width="9.7109375" style="300" bestFit="1" customWidth="1"/>
    <col min="6409" max="6656" width="9.140625" style="300"/>
    <col min="6657" max="6657" width="4.85546875" style="300" customWidth="1"/>
    <col min="6658" max="6658" width="10.42578125" style="300" customWidth="1"/>
    <col min="6659" max="6659" width="10.140625" style="300" customWidth="1"/>
    <col min="6660" max="6660" width="101.28515625" style="300" customWidth="1"/>
    <col min="6661" max="6661" width="11.28515625" style="300" customWidth="1"/>
    <col min="6662" max="6663" width="0" style="300" hidden="1" customWidth="1"/>
    <col min="6664" max="6664" width="9.7109375" style="300" bestFit="1" customWidth="1"/>
    <col min="6665" max="6912" width="9.140625" style="300"/>
    <col min="6913" max="6913" width="4.85546875" style="300" customWidth="1"/>
    <col min="6914" max="6914" width="10.42578125" style="300" customWidth="1"/>
    <col min="6915" max="6915" width="10.140625" style="300" customWidth="1"/>
    <col min="6916" max="6916" width="101.28515625" style="300" customWidth="1"/>
    <col min="6917" max="6917" width="11.28515625" style="300" customWidth="1"/>
    <col min="6918" max="6919" width="0" style="300" hidden="1" customWidth="1"/>
    <col min="6920" max="6920" width="9.7109375" style="300" bestFit="1" customWidth="1"/>
    <col min="6921" max="7168" width="9.140625" style="300"/>
    <col min="7169" max="7169" width="4.85546875" style="300" customWidth="1"/>
    <col min="7170" max="7170" width="10.42578125" style="300" customWidth="1"/>
    <col min="7171" max="7171" width="10.140625" style="300" customWidth="1"/>
    <col min="7172" max="7172" width="101.28515625" style="300" customWidth="1"/>
    <col min="7173" max="7173" width="11.28515625" style="300" customWidth="1"/>
    <col min="7174" max="7175" width="0" style="300" hidden="1" customWidth="1"/>
    <col min="7176" max="7176" width="9.7109375" style="300" bestFit="1" customWidth="1"/>
    <col min="7177" max="7424" width="9.140625" style="300"/>
    <col min="7425" max="7425" width="4.85546875" style="300" customWidth="1"/>
    <col min="7426" max="7426" width="10.42578125" style="300" customWidth="1"/>
    <col min="7427" max="7427" width="10.140625" style="300" customWidth="1"/>
    <col min="7428" max="7428" width="101.28515625" style="300" customWidth="1"/>
    <col min="7429" max="7429" width="11.28515625" style="300" customWidth="1"/>
    <col min="7430" max="7431" width="0" style="300" hidden="1" customWidth="1"/>
    <col min="7432" max="7432" width="9.7109375" style="300" bestFit="1" customWidth="1"/>
    <col min="7433" max="7680" width="9.140625" style="300"/>
    <col min="7681" max="7681" width="4.85546875" style="300" customWidth="1"/>
    <col min="7682" max="7682" width="10.42578125" style="300" customWidth="1"/>
    <col min="7683" max="7683" width="10.140625" style="300" customWidth="1"/>
    <col min="7684" max="7684" width="101.28515625" style="300" customWidth="1"/>
    <col min="7685" max="7685" width="11.28515625" style="300" customWidth="1"/>
    <col min="7686" max="7687" width="0" style="300" hidden="1" customWidth="1"/>
    <col min="7688" max="7688" width="9.7109375" style="300" bestFit="1" customWidth="1"/>
    <col min="7689" max="7936" width="9.140625" style="300"/>
    <col min="7937" max="7937" width="4.85546875" style="300" customWidth="1"/>
    <col min="7938" max="7938" width="10.42578125" style="300" customWidth="1"/>
    <col min="7939" max="7939" width="10.140625" style="300" customWidth="1"/>
    <col min="7940" max="7940" width="101.28515625" style="300" customWidth="1"/>
    <col min="7941" max="7941" width="11.28515625" style="300" customWidth="1"/>
    <col min="7942" max="7943" width="0" style="300" hidden="1" customWidth="1"/>
    <col min="7944" max="7944" width="9.7109375" style="300" bestFit="1" customWidth="1"/>
    <col min="7945" max="8192" width="9.140625" style="300"/>
    <col min="8193" max="8193" width="4.85546875" style="300" customWidth="1"/>
    <col min="8194" max="8194" width="10.42578125" style="300" customWidth="1"/>
    <col min="8195" max="8195" width="10.140625" style="300" customWidth="1"/>
    <col min="8196" max="8196" width="101.28515625" style="300" customWidth="1"/>
    <col min="8197" max="8197" width="11.28515625" style="300" customWidth="1"/>
    <col min="8198" max="8199" width="0" style="300" hidden="1" customWidth="1"/>
    <col min="8200" max="8200" width="9.7109375" style="300" bestFit="1" customWidth="1"/>
    <col min="8201" max="8448" width="9.140625" style="300"/>
    <col min="8449" max="8449" width="4.85546875" style="300" customWidth="1"/>
    <col min="8450" max="8450" width="10.42578125" style="300" customWidth="1"/>
    <col min="8451" max="8451" width="10.140625" style="300" customWidth="1"/>
    <col min="8452" max="8452" width="101.28515625" style="300" customWidth="1"/>
    <col min="8453" max="8453" width="11.28515625" style="300" customWidth="1"/>
    <col min="8454" max="8455" width="0" style="300" hidden="1" customWidth="1"/>
    <col min="8456" max="8456" width="9.7109375" style="300" bestFit="1" customWidth="1"/>
    <col min="8457" max="8704" width="9.140625" style="300"/>
    <col min="8705" max="8705" width="4.85546875" style="300" customWidth="1"/>
    <col min="8706" max="8706" width="10.42578125" style="300" customWidth="1"/>
    <col min="8707" max="8707" width="10.140625" style="300" customWidth="1"/>
    <col min="8708" max="8708" width="101.28515625" style="300" customWidth="1"/>
    <col min="8709" max="8709" width="11.28515625" style="300" customWidth="1"/>
    <col min="8710" max="8711" width="0" style="300" hidden="1" customWidth="1"/>
    <col min="8712" max="8712" width="9.7109375" style="300" bestFit="1" customWidth="1"/>
    <col min="8713" max="8960" width="9.140625" style="300"/>
    <col min="8961" max="8961" width="4.85546875" style="300" customWidth="1"/>
    <col min="8962" max="8962" width="10.42578125" style="300" customWidth="1"/>
    <col min="8963" max="8963" width="10.140625" style="300" customWidth="1"/>
    <col min="8964" max="8964" width="101.28515625" style="300" customWidth="1"/>
    <col min="8965" max="8965" width="11.28515625" style="300" customWidth="1"/>
    <col min="8966" max="8967" width="0" style="300" hidden="1" customWidth="1"/>
    <col min="8968" max="8968" width="9.7109375" style="300" bestFit="1" customWidth="1"/>
    <col min="8969" max="9216" width="9.140625" style="300"/>
    <col min="9217" max="9217" width="4.85546875" style="300" customWidth="1"/>
    <col min="9218" max="9218" width="10.42578125" style="300" customWidth="1"/>
    <col min="9219" max="9219" width="10.140625" style="300" customWidth="1"/>
    <col min="9220" max="9220" width="101.28515625" style="300" customWidth="1"/>
    <col min="9221" max="9221" width="11.28515625" style="300" customWidth="1"/>
    <col min="9222" max="9223" width="0" style="300" hidden="1" customWidth="1"/>
    <col min="9224" max="9224" width="9.7109375" style="300" bestFit="1" customWidth="1"/>
    <col min="9225" max="9472" width="9.140625" style="300"/>
    <col min="9473" max="9473" width="4.85546875" style="300" customWidth="1"/>
    <col min="9474" max="9474" width="10.42578125" style="300" customWidth="1"/>
    <col min="9475" max="9475" width="10.140625" style="300" customWidth="1"/>
    <col min="9476" max="9476" width="101.28515625" style="300" customWidth="1"/>
    <col min="9477" max="9477" width="11.28515625" style="300" customWidth="1"/>
    <col min="9478" max="9479" width="0" style="300" hidden="1" customWidth="1"/>
    <col min="9480" max="9480" width="9.7109375" style="300" bestFit="1" customWidth="1"/>
    <col min="9481" max="9728" width="9.140625" style="300"/>
    <col min="9729" max="9729" width="4.85546875" style="300" customWidth="1"/>
    <col min="9730" max="9730" width="10.42578125" style="300" customWidth="1"/>
    <col min="9731" max="9731" width="10.140625" style="300" customWidth="1"/>
    <col min="9732" max="9732" width="101.28515625" style="300" customWidth="1"/>
    <col min="9733" max="9733" width="11.28515625" style="300" customWidth="1"/>
    <col min="9734" max="9735" width="0" style="300" hidden="1" customWidth="1"/>
    <col min="9736" max="9736" width="9.7109375" style="300" bestFit="1" customWidth="1"/>
    <col min="9737" max="9984" width="9.140625" style="300"/>
    <col min="9985" max="9985" width="4.85546875" style="300" customWidth="1"/>
    <col min="9986" max="9986" width="10.42578125" style="300" customWidth="1"/>
    <col min="9987" max="9987" width="10.140625" style="300" customWidth="1"/>
    <col min="9988" max="9988" width="101.28515625" style="300" customWidth="1"/>
    <col min="9989" max="9989" width="11.28515625" style="300" customWidth="1"/>
    <col min="9990" max="9991" width="0" style="300" hidden="1" customWidth="1"/>
    <col min="9992" max="9992" width="9.7109375" style="300" bestFit="1" customWidth="1"/>
    <col min="9993" max="10240" width="9.140625" style="300"/>
    <col min="10241" max="10241" width="4.85546875" style="300" customWidth="1"/>
    <col min="10242" max="10242" width="10.42578125" style="300" customWidth="1"/>
    <col min="10243" max="10243" width="10.140625" style="300" customWidth="1"/>
    <col min="10244" max="10244" width="101.28515625" style="300" customWidth="1"/>
    <col min="10245" max="10245" width="11.28515625" style="300" customWidth="1"/>
    <col min="10246" max="10247" width="0" style="300" hidden="1" customWidth="1"/>
    <col min="10248" max="10248" width="9.7109375" style="300" bestFit="1" customWidth="1"/>
    <col min="10249" max="10496" width="9.140625" style="300"/>
    <col min="10497" max="10497" width="4.85546875" style="300" customWidth="1"/>
    <col min="10498" max="10498" width="10.42578125" style="300" customWidth="1"/>
    <col min="10499" max="10499" width="10.140625" style="300" customWidth="1"/>
    <col min="10500" max="10500" width="101.28515625" style="300" customWidth="1"/>
    <col min="10501" max="10501" width="11.28515625" style="300" customWidth="1"/>
    <col min="10502" max="10503" width="0" style="300" hidden="1" customWidth="1"/>
    <col min="10504" max="10504" width="9.7109375" style="300" bestFit="1" customWidth="1"/>
    <col min="10505" max="10752" width="9.140625" style="300"/>
    <col min="10753" max="10753" width="4.85546875" style="300" customWidth="1"/>
    <col min="10754" max="10754" width="10.42578125" style="300" customWidth="1"/>
    <col min="10755" max="10755" width="10.140625" style="300" customWidth="1"/>
    <col min="10756" max="10756" width="101.28515625" style="300" customWidth="1"/>
    <col min="10757" max="10757" width="11.28515625" style="300" customWidth="1"/>
    <col min="10758" max="10759" width="0" style="300" hidden="1" customWidth="1"/>
    <col min="10760" max="10760" width="9.7109375" style="300" bestFit="1" customWidth="1"/>
    <col min="10761" max="11008" width="9.140625" style="300"/>
    <col min="11009" max="11009" width="4.85546875" style="300" customWidth="1"/>
    <col min="11010" max="11010" width="10.42578125" style="300" customWidth="1"/>
    <col min="11011" max="11011" width="10.140625" style="300" customWidth="1"/>
    <col min="11012" max="11012" width="101.28515625" style="300" customWidth="1"/>
    <col min="11013" max="11013" width="11.28515625" style="300" customWidth="1"/>
    <col min="11014" max="11015" width="0" style="300" hidden="1" customWidth="1"/>
    <col min="11016" max="11016" width="9.7109375" style="300" bestFit="1" customWidth="1"/>
    <col min="11017" max="11264" width="9.140625" style="300"/>
    <col min="11265" max="11265" width="4.85546875" style="300" customWidth="1"/>
    <col min="11266" max="11266" width="10.42578125" style="300" customWidth="1"/>
    <col min="11267" max="11267" width="10.140625" style="300" customWidth="1"/>
    <col min="11268" max="11268" width="101.28515625" style="300" customWidth="1"/>
    <col min="11269" max="11269" width="11.28515625" style="300" customWidth="1"/>
    <col min="11270" max="11271" width="0" style="300" hidden="1" customWidth="1"/>
    <col min="11272" max="11272" width="9.7109375" style="300" bestFit="1" customWidth="1"/>
    <col min="11273" max="11520" width="9.140625" style="300"/>
    <col min="11521" max="11521" width="4.85546875" style="300" customWidth="1"/>
    <col min="11522" max="11522" width="10.42578125" style="300" customWidth="1"/>
    <col min="11523" max="11523" width="10.140625" style="300" customWidth="1"/>
    <col min="11524" max="11524" width="101.28515625" style="300" customWidth="1"/>
    <col min="11525" max="11525" width="11.28515625" style="300" customWidth="1"/>
    <col min="11526" max="11527" width="0" style="300" hidden="1" customWidth="1"/>
    <col min="11528" max="11528" width="9.7109375" style="300" bestFit="1" customWidth="1"/>
    <col min="11529" max="11776" width="9.140625" style="300"/>
    <col min="11777" max="11777" width="4.85546875" style="300" customWidth="1"/>
    <col min="11778" max="11778" width="10.42578125" style="300" customWidth="1"/>
    <col min="11779" max="11779" width="10.140625" style="300" customWidth="1"/>
    <col min="11780" max="11780" width="101.28515625" style="300" customWidth="1"/>
    <col min="11781" max="11781" width="11.28515625" style="300" customWidth="1"/>
    <col min="11782" max="11783" width="0" style="300" hidden="1" customWidth="1"/>
    <col min="11784" max="11784" width="9.7109375" style="300" bestFit="1" customWidth="1"/>
    <col min="11785" max="12032" width="9.140625" style="300"/>
    <col min="12033" max="12033" width="4.85546875" style="300" customWidth="1"/>
    <col min="12034" max="12034" width="10.42578125" style="300" customWidth="1"/>
    <col min="12035" max="12035" width="10.140625" style="300" customWidth="1"/>
    <col min="12036" max="12036" width="101.28515625" style="300" customWidth="1"/>
    <col min="12037" max="12037" width="11.28515625" style="300" customWidth="1"/>
    <col min="12038" max="12039" width="0" style="300" hidden="1" customWidth="1"/>
    <col min="12040" max="12040" width="9.7109375" style="300" bestFit="1" customWidth="1"/>
    <col min="12041" max="12288" width="9.140625" style="300"/>
    <col min="12289" max="12289" width="4.85546875" style="300" customWidth="1"/>
    <col min="12290" max="12290" width="10.42578125" style="300" customWidth="1"/>
    <col min="12291" max="12291" width="10.140625" style="300" customWidth="1"/>
    <col min="12292" max="12292" width="101.28515625" style="300" customWidth="1"/>
    <col min="12293" max="12293" width="11.28515625" style="300" customWidth="1"/>
    <col min="12294" max="12295" width="0" style="300" hidden="1" customWidth="1"/>
    <col min="12296" max="12296" width="9.7109375" style="300" bestFit="1" customWidth="1"/>
    <col min="12297" max="12544" width="9.140625" style="300"/>
    <col min="12545" max="12545" width="4.85546875" style="300" customWidth="1"/>
    <col min="12546" max="12546" width="10.42578125" style="300" customWidth="1"/>
    <col min="12547" max="12547" width="10.140625" style="300" customWidth="1"/>
    <col min="12548" max="12548" width="101.28515625" style="300" customWidth="1"/>
    <col min="12549" max="12549" width="11.28515625" style="300" customWidth="1"/>
    <col min="12550" max="12551" width="0" style="300" hidden="1" customWidth="1"/>
    <col min="12552" max="12552" width="9.7109375" style="300" bestFit="1" customWidth="1"/>
    <col min="12553" max="12800" width="9.140625" style="300"/>
    <col min="12801" max="12801" width="4.85546875" style="300" customWidth="1"/>
    <col min="12802" max="12802" width="10.42578125" style="300" customWidth="1"/>
    <col min="12803" max="12803" width="10.140625" style="300" customWidth="1"/>
    <col min="12804" max="12804" width="101.28515625" style="300" customWidth="1"/>
    <col min="12805" max="12805" width="11.28515625" style="300" customWidth="1"/>
    <col min="12806" max="12807" width="0" style="300" hidden="1" customWidth="1"/>
    <col min="12808" max="12808" width="9.7109375" style="300" bestFit="1" customWidth="1"/>
    <col min="12809" max="13056" width="9.140625" style="300"/>
    <col min="13057" max="13057" width="4.85546875" style="300" customWidth="1"/>
    <col min="13058" max="13058" width="10.42578125" style="300" customWidth="1"/>
    <col min="13059" max="13059" width="10.140625" style="300" customWidth="1"/>
    <col min="13060" max="13060" width="101.28515625" style="300" customWidth="1"/>
    <col min="13061" max="13061" width="11.28515625" style="300" customWidth="1"/>
    <col min="13062" max="13063" width="0" style="300" hidden="1" customWidth="1"/>
    <col min="13064" max="13064" width="9.7109375" style="300" bestFit="1" customWidth="1"/>
    <col min="13065" max="13312" width="9.140625" style="300"/>
    <col min="13313" max="13313" width="4.85546875" style="300" customWidth="1"/>
    <col min="13314" max="13314" width="10.42578125" style="300" customWidth="1"/>
    <col min="13315" max="13315" width="10.140625" style="300" customWidth="1"/>
    <col min="13316" max="13316" width="101.28515625" style="300" customWidth="1"/>
    <col min="13317" max="13317" width="11.28515625" style="300" customWidth="1"/>
    <col min="13318" max="13319" width="0" style="300" hidden="1" customWidth="1"/>
    <col min="13320" max="13320" width="9.7109375" style="300" bestFit="1" customWidth="1"/>
    <col min="13321" max="13568" width="9.140625" style="300"/>
    <col min="13569" max="13569" width="4.85546875" style="300" customWidth="1"/>
    <col min="13570" max="13570" width="10.42578125" style="300" customWidth="1"/>
    <col min="13571" max="13571" width="10.140625" style="300" customWidth="1"/>
    <col min="13572" max="13572" width="101.28515625" style="300" customWidth="1"/>
    <col min="13573" max="13573" width="11.28515625" style="300" customWidth="1"/>
    <col min="13574" max="13575" width="0" style="300" hidden="1" customWidth="1"/>
    <col min="13576" max="13576" width="9.7109375" style="300" bestFit="1" customWidth="1"/>
    <col min="13577" max="13824" width="9.140625" style="300"/>
    <col min="13825" max="13825" width="4.85546875" style="300" customWidth="1"/>
    <col min="13826" max="13826" width="10.42578125" style="300" customWidth="1"/>
    <col min="13827" max="13827" width="10.140625" style="300" customWidth="1"/>
    <col min="13828" max="13828" width="101.28515625" style="300" customWidth="1"/>
    <col min="13829" max="13829" width="11.28515625" style="300" customWidth="1"/>
    <col min="13830" max="13831" width="0" style="300" hidden="1" customWidth="1"/>
    <col min="13832" max="13832" width="9.7109375" style="300" bestFit="1" customWidth="1"/>
    <col min="13833" max="14080" width="9.140625" style="300"/>
    <col min="14081" max="14081" width="4.85546875" style="300" customWidth="1"/>
    <col min="14082" max="14082" width="10.42578125" style="300" customWidth="1"/>
    <col min="14083" max="14083" width="10.140625" style="300" customWidth="1"/>
    <col min="14084" max="14084" width="101.28515625" style="300" customWidth="1"/>
    <col min="14085" max="14085" width="11.28515625" style="300" customWidth="1"/>
    <col min="14086" max="14087" width="0" style="300" hidden="1" customWidth="1"/>
    <col min="14088" max="14088" width="9.7109375" style="300" bestFit="1" customWidth="1"/>
    <col min="14089" max="14336" width="9.140625" style="300"/>
    <col min="14337" max="14337" width="4.85546875" style="300" customWidth="1"/>
    <col min="14338" max="14338" width="10.42578125" style="300" customWidth="1"/>
    <col min="14339" max="14339" width="10.140625" style="300" customWidth="1"/>
    <col min="14340" max="14340" width="101.28515625" style="300" customWidth="1"/>
    <col min="14341" max="14341" width="11.28515625" style="300" customWidth="1"/>
    <col min="14342" max="14343" width="0" style="300" hidden="1" customWidth="1"/>
    <col min="14344" max="14344" width="9.7109375" style="300" bestFit="1" customWidth="1"/>
    <col min="14345" max="14592" width="9.140625" style="300"/>
    <col min="14593" max="14593" width="4.85546875" style="300" customWidth="1"/>
    <col min="14594" max="14594" width="10.42578125" style="300" customWidth="1"/>
    <col min="14595" max="14595" width="10.140625" style="300" customWidth="1"/>
    <col min="14596" max="14596" width="101.28515625" style="300" customWidth="1"/>
    <col min="14597" max="14597" width="11.28515625" style="300" customWidth="1"/>
    <col min="14598" max="14599" width="0" style="300" hidden="1" customWidth="1"/>
    <col min="14600" max="14600" width="9.7109375" style="300" bestFit="1" customWidth="1"/>
    <col min="14601" max="14848" width="9.140625" style="300"/>
    <col min="14849" max="14849" width="4.85546875" style="300" customWidth="1"/>
    <col min="14850" max="14850" width="10.42578125" style="300" customWidth="1"/>
    <col min="14851" max="14851" width="10.140625" style="300" customWidth="1"/>
    <col min="14852" max="14852" width="101.28515625" style="300" customWidth="1"/>
    <col min="14853" max="14853" width="11.28515625" style="300" customWidth="1"/>
    <col min="14854" max="14855" width="0" style="300" hidden="1" customWidth="1"/>
    <col min="14856" max="14856" width="9.7109375" style="300" bestFit="1" customWidth="1"/>
    <col min="14857" max="15104" width="9.140625" style="300"/>
    <col min="15105" max="15105" width="4.85546875" style="300" customWidth="1"/>
    <col min="15106" max="15106" width="10.42578125" style="300" customWidth="1"/>
    <col min="15107" max="15107" width="10.140625" style="300" customWidth="1"/>
    <col min="15108" max="15108" width="101.28515625" style="300" customWidth="1"/>
    <col min="15109" max="15109" width="11.28515625" style="300" customWidth="1"/>
    <col min="15110" max="15111" width="0" style="300" hidden="1" customWidth="1"/>
    <col min="15112" max="15112" width="9.7109375" style="300" bestFit="1" customWidth="1"/>
    <col min="15113" max="15360" width="9.140625" style="300"/>
    <col min="15361" max="15361" width="4.85546875" style="300" customWidth="1"/>
    <col min="15362" max="15362" width="10.42578125" style="300" customWidth="1"/>
    <col min="15363" max="15363" width="10.140625" style="300" customWidth="1"/>
    <col min="15364" max="15364" width="101.28515625" style="300" customWidth="1"/>
    <col min="15365" max="15365" width="11.28515625" style="300" customWidth="1"/>
    <col min="15366" max="15367" width="0" style="300" hidden="1" customWidth="1"/>
    <col min="15368" max="15368" width="9.7109375" style="300" bestFit="1" customWidth="1"/>
    <col min="15369" max="15616" width="9.140625" style="300"/>
    <col min="15617" max="15617" width="4.85546875" style="300" customWidth="1"/>
    <col min="15618" max="15618" width="10.42578125" style="300" customWidth="1"/>
    <col min="15619" max="15619" width="10.140625" style="300" customWidth="1"/>
    <col min="15620" max="15620" width="101.28515625" style="300" customWidth="1"/>
    <col min="15621" max="15621" width="11.28515625" style="300" customWidth="1"/>
    <col min="15622" max="15623" width="0" style="300" hidden="1" customWidth="1"/>
    <col min="15624" max="15624" width="9.7109375" style="300" bestFit="1" customWidth="1"/>
    <col min="15625" max="15872" width="9.140625" style="300"/>
    <col min="15873" max="15873" width="4.85546875" style="300" customWidth="1"/>
    <col min="15874" max="15874" width="10.42578125" style="300" customWidth="1"/>
    <col min="15875" max="15875" width="10.140625" style="300" customWidth="1"/>
    <col min="15876" max="15876" width="101.28515625" style="300" customWidth="1"/>
    <col min="15877" max="15877" width="11.28515625" style="300" customWidth="1"/>
    <col min="15878" max="15879" width="0" style="300" hidden="1" customWidth="1"/>
    <col min="15880" max="15880" width="9.7109375" style="300" bestFit="1" customWidth="1"/>
    <col min="15881" max="16128" width="9.140625" style="300"/>
    <col min="16129" max="16129" width="4.85546875" style="300" customWidth="1"/>
    <col min="16130" max="16130" width="10.42578125" style="300" customWidth="1"/>
    <col min="16131" max="16131" width="10.140625" style="300" customWidth="1"/>
    <col min="16132" max="16132" width="101.28515625" style="300" customWidth="1"/>
    <col min="16133" max="16133" width="11.28515625" style="300" customWidth="1"/>
    <col min="16134" max="16135" width="0" style="300" hidden="1" customWidth="1"/>
    <col min="16136" max="16136" width="9.7109375" style="300" bestFit="1" customWidth="1"/>
    <col min="16137" max="16384" width="9.140625" style="300"/>
  </cols>
  <sheetData>
    <row r="2" spans="1:7" x14ac:dyDescent="0.2">
      <c r="A2" s="299" t="s">
        <v>474</v>
      </c>
      <c r="B2" s="299"/>
      <c r="C2" s="299"/>
      <c r="D2" s="299"/>
      <c r="E2" s="299"/>
      <c r="F2" s="299"/>
      <c r="G2" s="299"/>
    </row>
    <row r="3" spans="1:7" ht="12" customHeight="1" x14ac:dyDescent="0.2">
      <c r="A3" s="301"/>
      <c r="B3" s="301"/>
      <c r="C3" s="301"/>
      <c r="D3" s="301"/>
      <c r="E3" s="301"/>
      <c r="F3" s="301"/>
      <c r="G3" s="301"/>
    </row>
    <row r="4" spans="1:7" x14ac:dyDescent="0.2">
      <c r="C4" s="302" t="s">
        <v>390</v>
      </c>
      <c r="D4" s="302"/>
      <c r="E4" s="302"/>
      <c r="F4" s="302"/>
      <c r="G4" s="302"/>
    </row>
    <row r="5" spans="1:7" ht="23.25" customHeight="1" x14ac:dyDescent="0.2">
      <c r="A5" s="303" t="s">
        <v>475</v>
      </c>
      <c r="B5" s="303" t="s">
        <v>476</v>
      </c>
      <c r="C5" s="303" t="s">
        <v>390</v>
      </c>
      <c r="D5" s="303" t="s">
        <v>477</v>
      </c>
      <c r="E5" s="303" t="s">
        <v>14</v>
      </c>
      <c r="F5" s="304" t="s">
        <v>478</v>
      </c>
      <c r="G5" s="304" t="s">
        <v>479</v>
      </c>
    </row>
    <row r="6" spans="1:7" ht="17.25" customHeight="1" x14ac:dyDescent="0.2">
      <c r="A6" s="305"/>
      <c r="B6" s="306"/>
      <c r="C6" s="307">
        <v>18299</v>
      </c>
      <c r="D6" s="308" t="s">
        <v>480</v>
      </c>
      <c r="E6" s="309" t="s">
        <v>481</v>
      </c>
      <c r="F6" s="310"/>
      <c r="G6" s="310"/>
    </row>
    <row r="7" spans="1:7" ht="17.25" customHeight="1" x14ac:dyDescent="0.2">
      <c r="A7" s="305"/>
      <c r="B7" s="306"/>
      <c r="C7" s="307">
        <v>800</v>
      </c>
      <c r="D7" s="308" t="s">
        <v>482</v>
      </c>
      <c r="E7" s="309" t="s">
        <v>481</v>
      </c>
      <c r="F7" s="310"/>
      <c r="G7" s="310"/>
    </row>
    <row r="8" spans="1:7" ht="17.25" customHeight="1" x14ac:dyDescent="0.2">
      <c r="A8" s="305">
        <v>9</v>
      </c>
      <c r="B8" s="311">
        <v>43537</v>
      </c>
      <c r="C8" s="310">
        <v>-50</v>
      </c>
      <c r="D8" s="306" t="s">
        <v>483</v>
      </c>
      <c r="E8" s="306" t="s">
        <v>484</v>
      </c>
      <c r="F8" s="310"/>
      <c r="G8" s="310"/>
    </row>
    <row r="9" spans="1:7" ht="17.25" customHeight="1" x14ac:dyDescent="0.2">
      <c r="A9" s="305">
        <v>9</v>
      </c>
      <c r="B9" s="311">
        <v>43537</v>
      </c>
      <c r="C9" s="310">
        <v>-50</v>
      </c>
      <c r="D9" s="306" t="s">
        <v>485</v>
      </c>
      <c r="E9" s="306" t="s">
        <v>481</v>
      </c>
      <c r="F9" s="310"/>
      <c r="G9" s="310"/>
    </row>
    <row r="10" spans="1:7" ht="14.25" customHeight="1" x14ac:dyDescent="0.2">
      <c r="A10" s="305">
        <v>10</v>
      </c>
      <c r="B10" s="311">
        <v>43551</v>
      </c>
      <c r="C10" s="310">
        <v>-100</v>
      </c>
      <c r="D10" s="306" t="s">
        <v>486</v>
      </c>
      <c r="E10" s="306" t="s">
        <v>487</v>
      </c>
      <c r="F10" s="310"/>
      <c r="G10" s="310"/>
    </row>
    <row r="11" spans="1:7" x14ac:dyDescent="0.2">
      <c r="A11" s="306">
        <v>12</v>
      </c>
      <c r="B11" s="311">
        <v>43579</v>
      </c>
      <c r="C11" s="310">
        <v>-15</v>
      </c>
      <c r="D11" s="306" t="s">
        <v>488</v>
      </c>
      <c r="E11" s="306" t="s">
        <v>487</v>
      </c>
    </row>
    <row r="12" spans="1:7" x14ac:dyDescent="0.2">
      <c r="A12" s="306">
        <v>12</v>
      </c>
      <c r="B12" s="311">
        <v>43579</v>
      </c>
      <c r="C12" s="310">
        <v>-120</v>
      </c>
      <c r="D12" s="306" t="s">
        <v>489</v>
      </c>
      <c r="E12" s="306" t="s">
        <v>490</v>
      </c>
    </row>
    <row r="13" spans="1:7" x14ac:dyDescent="0.2">
      <c r="A13" s="306">
        <v>13</v>
      </c>
      <c r="B13" s="311">
        <v>43605</v>
      </c>
      <c r="C13" s="310">
        <v>-600</v>
      </c>
      <c r="D13" s="306" t="s">
        <v>491</v>
      </c>
      <c r="E13" s="306" t="s">
        <v>487</v>
      </c>
    </row>
    <row r="14" spans="1:7" x14ac:dyDescent="0.2">
      <c r="A14" s="306">
        <v>15</v>
      </c>
      <c r="B14" s="311">
        <v>43628</v>
      </c>
      <c r="C14" s="310">
        <v>-100</v>
      </c>
      <c r="D14" s="306" t="s">
        <v>492</v>
      </c>
      <c r="E14" s="306" t="s">
        <v>481</v>
      </c>
    </row>
    <row r="15" spans="1:7" x14ac:dyDescent="0.2">
      <c r="A15" s="306">
        <v>16</v>
      </c>
      <c r="B15" s="311">
        <v>43642</v>
      </c>
      <c r="C15" s="310">
        <v>-292.39999999999998</v>
      </c>
      <c r="D15" s="306" t="s">
        <v>493</v>
      </c>
      <c r="E15" s="306" t="s">
        <v>494</v>
      </c>
    </row>
    <row r="16" spans="1:7" x14ac:dyDescent="0.2">
      <c r="A16" s="306">
        <v>16</v>
      </c>
      <c r="B16" s="311">
        <v>43642</v>
      </c>
      <c r="C16" s="310">
        <v>3607</v>
      </c>
      <c r="D16" s="306" t="s">
        <v>495</v>
      </c>
      <c r="E16" s="306" t="s">
        <v>481</v>
      </c>
    </row>
    <row r="17" spans="1:7" x14ac:dyDescent="0.2">
      <c r="A17" s="306">
        <v>16</v>
      </c>
      <c r="B17" s="311">
        <v>43642</v>
      </c>
      <c r="C17" s="310">
        <v>-554</v>
      </c>
      <c r="D17" s="306" t="s">
        <v>496</v>
      </c>
      <c r="E17" s="306" t="s">
        <v>481</v>
      </c>
    </row>
    <row r="18" spans="1:7" x14ac:dyDescent="0.2">
      <c r="A18" s="306">
        <v>17</v>
      </c>
      <c r="B18" s="311">
        <v>43656</v>
      </c>
      <c r="C18" s="310">
        <v>-60</v>
      </c>
      <c r="D18" s="306" t="s">
        <v>497</v>
      </c>
      <c r="E18" s="306" t="s">
        <v>481</v>
      </c>
    </row>
    <row r="19" spans="1:7" x14ac:dyDescent="0.2">
      <c r="A19" s="306">
        <v>19</v>
      </c>
      <c r="B19" s="311">
        <v>43684</v>
      </c>
      <c r="C19" s="310">
        <v>-1230</v>
      </c>
      <c r="D19" s="306" t="s">
        <v>498</v>
      </c>
      <c r="E19" s="306" t="s">
        <v>484</v>
      </c>
    </row>
    <row r="20" spans="1:7" x14ac:dyDescent="0.2">
      <c r="A20" s="306">
        <v>20</v>
      </c>
      <c r="B20" s="311">
        <v>43698</v>
      </c>
      <c r="C20" s="310">
        <v>-225</v>
      </c>
      <c r="D20" s="306" t="s">
        <v>499</v>
      </c>
      <c r="E20" s="306" t="s">
        <v>494</v>
      </c>
    </row>
    <row r="21" spans="1:7" x14ac:dyDescent="0.2">
      <c r="A21" s="306">
        <v>20</v>
      </c>
      <c r="B21" s="311">
        <v>43698</v>
      </c>
      <c r="C21" s="310">
        <v>-326</v>
      </c>
      <c r="D21" s="306" t="s">
        <v>500</v>
      </c>
      <c r="E21" s="306" t="s">
        <v>481</v>
      </c>
    </row>
    <row r="22" spans="1:7" x14ac:dyDescent="0.2">
      <c r="A22" s="306">
        <v>20</v>
      </c>
      <c r="B22" s="311">
        <v>43698</v>
      </c>
      <c r="C22" s="310">
        <v>-60</v>
      </c>
      <c r="D22" s="306" t="s">
        <v>501</v>
      </c>
      <c r="E22" s="306" t="s">
        <v>481</v>
      </c>
    </row>
    <row r="23" spans="1:7" ht="15" customHeight="1" x14ac:dyDescent="0.2">
      <c r="A23" s="306">
        <v>20</v>
      </c>
      <c r="B23" s="311">
        <v>43698</v>
      </c>
      <c r="C23" s="310">
        <v>-217.8</v>
      </c>
      <c r="D23" s="312" t="s">
        <v>502</v>
      </c>
      <c r="E23" s="306" t="s">
        <v>503</v>
      </c>
    </row>
    <row r="24" spans="1:7" ht="15" customHeight="1" x14ac:dyDescent="0.2">
      <c r="A24" s="306">
        <v>20</v>
      </c>
      <c r="B24" s="311">
        <v>43698</v>
      </c>
      <c r="C24" s="310">
        <v>-559.4</v>
      </c>
      <c r="D24" s="312" t="s">
        <v>504</v>
      </c>
      <c r="E24" s="306" t="s">
        <v>503</v>
      </c>
    </row>
    <row r="25" spans="1:7" ht="15" customHeight="1" x14ac:dyDescent="0.2">
      <c r="A25" s="306">
        <v>20</v>
      </c>
      <c r="B25" s="311">
        <v>43698</v>
      </c>
      <c r="C25" s="310">
        <v>-238.4</v>
      </c>
      <c r="D25" s="312" t="s">
        <v>505</v>
      </c>
      <c r="E25" s="306" t="s">
        <v>503</v>
      </c>
    </row>
    <row r="26" spans="1:7" ht="15" customHeight="1" x14ac:dyDescent="0.2">
      <c r="A26" s="306">
        <v>20</v>
      </c>
      <c r="B26" s="311">
        <v>43698</v>
      </c>
      <c r="C26" s="310">
        <v>-420.8</v>
      </c>
      <c r="D26" s="312" t="s">
        <v>506</v>
      </c>
      <c r="E26" s="306" t="s">
        <v>503</v>
      </c>
    </row>
    <row r="27" spans="1:7" ht="15" customHeight="1" x14ac:dyDescent="0.2">
      <c r="A27" s="306">
        <v>20</v>
      </c>
      <c r="B27" s="311">
        <v>43698</v>
      </c>
      <c r="C27" s="310">
        <v>-399.3</v>
      </c>
      <c r="D27" s="312" t="s">
        <v>507</v>
      </c>
      <c r="E27" s="306" t="s">
        <v>503</v>
      </c>
    </row>
    <row r="28" spans="1:7" ht="15" customHeight="1" x14ac:dyDescent="0.2">
      <c r="A28" s="306">
        <v>20</v>
      </c>
      <c r="B28" s="311">
        <v>43706</v>
      </c>
      <c r="C28" s="310">
        <v>-153</v>
      </c>
      <c r="D28" s="312" t="s">
        <v>508</v>
      </c>
      <c r="E28" s="306" t="s">
        <v>481</v>
      </c>
    </row>
    <row r="29" spans="1:7" ht="13.5" customHeight="1" x14ac:dyDescent="0.2">
      <c r="A29" s="306">
        <v>21</v>
      </c>
      <c r="B29" s="311">
        <v>43712</v>
      </c>
      <c r="C29" s="310">
        <v>-2000</v>
      </c>
      <c r="D29" s="306" t="s">
        <v>509</v>
      </c>
      <c r="E29" s="306" t="s">
        <v>494</v>
      </c>
    </row>
    <row r="30" spans="1:7" ht="13.5" customHeight="1" x14ac:dyDescent="0.2">
      <c r="A30" s="306">
        <v>24</v>
      </c>
      <c r="B30" s="311">
        <v>43754</v>
      </c>
      <c r="C30" s="310">
        <v>-981.3</v>
      </c>
      <c r="D30" s="306" t="s">
        <v>510</v>
      </c>
      <c r="E30" s="306" t="s">
        <v>484</v>
      </c>
    </row>
    <row r="31" spans="1:7" ht="15" customHeight="1" x14ac:dyDescent="0.2">
      <c r="A31" s="305"/>
      <c r="B31" s="311"/>
      <c r="C31" s="307">
        <f>SUM(C6:C30)</f>
        <v>13953.599999999999</v>
      </c>
      <c r="D31" s="309" t="s">
        <v>511</v>
      </c>
      <c r="E31" s="313"/>
      <c r="F31" s="310"/>
      <c r="G31" s="310"/>
    </row>
    <row r="32" spans="1:7" x14ac:dyDescent="0.2">
      <c r="A32" s="305"/>
      <c r="B32" s="311"/>
      <c r="C32" s="307"/>
      <c r="D32" s="308"/>
      <c r="E32" s="313"/>
      <c r="F32" s="310"/>
      <c r="G32" s="310"/>
    </row>
    <row r="33" spans="1:7" x14ac:dyDescent="0.2">
      <c r="A33" s="305"/>
      <c r="B33" s="311"/>
      <c r="C33" s="310"/>
      <c r="D33" s="308"/>
      <c r="E33" s="313"/>
      <c r="F33" s="310"/>
      <c r="G33" s="310"/>
    </row>
    <row r="34" spans="1:7" x14ac:dyDescent="0.2">
      <c r="A34" s="314"/>
      <c r="B34" s="315"/>
      <c r="C34" s="316"/>
      <c r="D34" s="317" t="s">
        <v>512</v>
      </c>
      <c r="E34" s="318"/>
      <c r="F34" s="310"/>
      <c r="G34" s="310"/>
    </row>
    <row r="35" spans="1:7" x14ac:dyDescent="0.2">
      <c r="A35" s="306"/>
      <c r="B35" s="306"/>
      <c r="C35" s="310">
        <v>-285</v>
      </c>
      <c r="D35" s="306" t="s">
        <v>513</v>
      </c>
      <c r="E35" s="306" t="s">
        <v>481</v>
      </c>
    </row>
    <row r="36" spans="1:7" x14ac:dyDescent="0.2">
      <c r="A36" s="306"/>
      <c r="B36" s="306"/>
      <c r="C36" s="310"/>
      <c r="D36" s="306"/>
      <c r="E36" s="306"/>
    </row>
    <row r="37" spans="1:7" ht="15" customHeight="1" x14ac:dyDescent="0.2">
      <c r="A37" s="306"/>
      <c r="B37" s="306"/>
      <c r="C37" s="310"/>
      <c r="D37" s="312"/>
      <c r="E37" s="306"/>
    </row>
    <row r="38" spans="1:7" ht="15" customHeight="1" x14ac:dyDescent="0.2">
      <c r="A38" s="306"/>
      <c r="B38" s="306"/>
      <c r="C38" s="310"/>
      <c r="D38" s="312"/>
      <c r="E38" s="306"/>
    </row>
    <row r="39" spans="1:7" ht="15" customHeight="1" x14ac:dyDescent="0.2">
      <c r="A39" s="306"/>
      <c r="B39" s="306"/>
      <c r="C39" s="310"/>
      <c r="D39" s="312"/>
      <c r="E39" s="306"/>
    </row>
    <row r="40" spans="1:7" ht="15" customHeight="1" x14ac:dyDescent="0.2">
      <c r="A40" s="306"/>
      <c r="B40" s="306"/>
      <c r="C40" s="310"/>
      <c r="D40" s="312"/>
      <c r="E40" s="306"/>
    </row>
    <row r="41" spans="1:7" ht="15" customHeight="1" x14ac:dyDescent="0.2">
      <c r="A41" s="306"/>
      <c r="B41" s="306"/>
      <c r="C41" s="310"/>
      <c r="D41" s="312"/>
      <c r="E41" s="306"/>
    </row>
    <row r="42" spans="1:7" x14ac:dyDescent="0.2">
      <c r="A42" s="306"/>
      <c r="B42" s="306"/>
      <c r="C42" s="307"/>
      <c r="D42" s="306"/>
      <c r="E42" s="306"/>
    </row>
    <row r="43" spans="1:7" x14ac:dyDescent="0.2">
      <c r="A43" s="306"/>
      <c r="B43" s="306"/>
      <c r="C43" s="310"/>
      <c r="D43" s="306"/>
      <c r="E43" s="306"/>
    </row>
    <row r="44" spans="1:7" x14ac:dyDescent="0.2">
      <c r="A44" s="306"/>
      <c r="B44" s="306"/>
      <c r="C44" s="310"/>
      <c r="D44" s="306"/>
      <c r="E44" s="306"/>
    </row>
    <row r="45" spans="1:7" x14ac:dyDescent="0.2">
      <c r="A45" s="306"/>
      <c r="B45" s="306"/>
      <c r="C45" s="310"/>
      <c r="D45" s="306"/>
      <c r="E45" s="306"/>
    </row>
    <row r="46" spans="1:7" x14ac:dyDescent="0.2">
      <c r="A46" s="306"/>
      <c r="B46" s="306"/>
      <c r="C46" s="307"/>
      <c r="D46" s="306"/>
      <c r="E46" s="306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workbookViewId="0">
      <selection activeCell="D43" sqref="D43"/>
    </sheetView>
  </sheetViews>
  <sheetFormatPr defaultRowHeight="12.75" x14ac:dyDescent="0.2"/>
  <cols>
    <col min="1" max="1" width="9.140625" style="355"/>
    <col min="2" max="2" width="10.28515625" style="355" customWidth="1"/>
    <col min="3" max="3" width="15.7109375" style="356" customWidth="1"/>
    <col min="4" max="4" width="97.28515625" style="320" customWidth="1"/>
    <col min="5" max="5" width="14.42578125" style="320" customWidth="1"/>
    <col min="6" max="6" width="14.5703125" style="320" hidden="1" customWidth="1"/>
    <col min="7" max="257" width="9.140625" style="320"/>
    <col min="258" max="258" width="10.28515625" style="320" customWidth="1"/>
    <col min="259" max="259" width="15.7109375" style="320" customWidth="1"/>
    <col min="260" max="260" width="97.28515625" style="320" customWidth="1"/>
    <col min="261" max="261" width="14.42578125" style="320" customWidth="1"/>
    <col min="262" max="262" width="0" style="320" hidden="1" customWidth="1"/>
    <col min="263" max="513" width="9.140625" style="320"/>
    <col min="514" max="514" width="10.28515625" style="320" customWidth="1"/>
    <col min="515" max="515" width="15.7109375" style="320" customWidth="1"/>
    <col min="516" max="516" width="97.28515625" style="320" customWidth="1"/>
    <col min="517" max="517" width="14.42578125" style="320" customWidth="1"/>
    <col min="518" max="518" width="0" style="320" hidden="1" customWidth="1"/>
    <col min="519" max="769" width="9.140625" style="320"/>
    <col min="770" max="770" width="10.28515625" style="320" customWidth="1"/>
    <col min="771" max="771" width="15.7109375" style="320" customWidth="1"/>
    <col min="772" max="772" width="97.28515625" style="320" customWidth="1"/>
    <col min="773" max="773" width="14.42578125" style="320" customWidth="1"/>
    <col min="774" max="774" width="0" style="320" hidden="1" customWidth="1"/>
    <col min="775" max="1025" width="9.140625" style="320"/>
    <col min="1026" max="1026" width="10.28515625" style="320" customWidth="1"/>
    <col min="1027" max="1027" width="15.7109375" style="320" customWidth="1"/>
    <col min="1028" max="1028" width="97.28515625" style="320" customWidth="1"/>
    <col min="1029" max="1029" width="14.42578125" style="320" customWidth="1"/>
    <col min="1030" max="1030" width="0" style="320" hidden="1" customWidth="1"/>
    <col min="1031" max="1281" width="9.140625" style="320"/>
    <col min="1282" max="1282" width="10.28515625" style="320" customWidth="1"/>
    <col min="1283" max="1283" width="15.7109375" style="320" customWidth="1"/>
    <col min="1284" max="1284" width="97.28515625" style="320" customWidth="1"/>
    <col min="1285" max="1285" width="14.42578125" style="320" customWidth="1"/>
    <col min="1286" max="1286" width="0" style="320" hidden="1" customWidth="1"/>
    <col min="1287" max="1537" width="9.140625" style="320"/>
    <col min="1538" max="1538" width="10.28515625" style="320" customWidth="1"/>
    <col min="1539" max="1539" width="15.7109375" style="320" customWidth="1"/>
    <col min="1540" max="1540" width="97.28515625" style="320" customWidth="1"/>
    <col min="1541" max="1541" width="14.42578125" style="320" customWidth="1"/>
    <col min="1542" max="1542" width="0" style="320" hidden="1" customWidth="1"/>
    <col min="1543" max="1793" width="9.140625" style="320"/>
    <col min="1794" max="1794" width="10.28515625" style="320" customWidth="1"/>
    <col min="1795" max="1795" width="15.7109375" style="320" customWidth="1"/>
    <col min="1796" max="1796" width="97.28515625" style="320" customWidth="1"/>
    <col min="1797" max="1797" width="14.42578125" style="320" customWidth="1"/>
    <col min="1798" max="1798" width="0" style="320" hidden="1" customWidth="1"/>
    <col min="1799" max="2049" width="9.140625" style="320"/>
    <col min="2050" max="2050" width="10.28515625" style="320" customWidth="1"/>
    <col min="2051" max="2051" width="15.7109375" style="320" customWidth="1"/>
    <col min="2052" max="2052" width="97.28515625" style="320" customWidth="1"/>
    <col min="2053" max="2053" width="14.42578125" style="320" customWidth="1"/>
    <col min="2054" max="2054" width="0" style="320" hidden="1" customWidth="1"/>
    <col min="2055" max="2305" width="9.140625" style="320"/>
    <col min="2306" max="2306" width="10.28515625" style="320" customWidth="1"/>
    <col min="2307" max="2307" width="15.7109375" style="320" customWidth="1"/>
    <col min="2308" max="2308" width="97.28515625" style="320" customWidth="1"/>
    <col min="2309" max="2309" width="14.42578125" style="320" customWidth="1"/>
    <col min="2310" max="2310" width="0" style="320" hidden="1" customWidth="1"/>
    <col min="2311" max="2561" width="9.140625" style="320"/>
    <col min="2562" max="2562" width="10.28515625" style="320" customWidth="1"/>
    <col min="2563" max="2563" width="15.7109375" style="320" customWidth="1"/>
    <col min="2564" max="2564" width="97.28515625" style="320" customWidth="1"/>
    <col min="2565" max="2565" width="14.42578125" style="320" customWidth="1"/>
    <col min="2566" max="2566" width="0" style="320" hidden="1" customWidth="1"/>
    <col min="2567" max="2817" width="9.140625" style="320"/>
    <col min="2818" max="2818" width="10.28515625" style="320" customWidth="1"/>
    <col min="2819" max="2819" width="15.7109375" style="320" customWidth="1"/>
    <col min="2820" max="2820" width="97.28515625" style="320" customWidth="1"/>
    <col min="2821" max="2821" width="14.42578125" style="320" customWidth="1"/>
    <col min="2822" max="2822" width="0" style="320" hidden="1" customWidth="1"/>
    <col min="2823" max="3073" width="9.140625" style="320"/>
    <col min="3074" max="3074" width="10.28515625" style="320" customWidth="1"/>
    <col min="3075" max="3075" width="15.7109375" style="320" customWidth="1"/>
    <col min="3076" max="3076" width="97.28515625" style="320" customWidth="1"/>
    <col min="3077" max="3077" width="14.42578125" style="320" customWidth="1"/>
    <col min="3078" max="3078" width="0" style="320" hidden="1" customWidth="1"/>
    <col min="3079" max="3329" width="9.140625" style="320"/>
    <col min="3330" max="3330" width="10.28515625" style="320" customWidth="1"/>
    <col min="3331" max="3331" width="15.7109375" style="320" customWidth="1"/>
    <col min="3332" max="3332" width="97.28515625" style="320" customWidth="1"/>
    <col min="3333" max="3333" width="14.42578125" style="320" customWidth="1"/>
    <col min="3334" max="3334" width="0" style="320" hidden="1" customWidth="1"/>
    <col min="3335" max="3585" width="9.140625" style="320"/>
    <col min="3586" max="3586" width="10.28515625" style="320" customWidth="1"/>
    <col min="3587" max="3587" width="15.7109375" style="320" customWidth="1"/>
    <col min="3588" max="3588" width="97.28515625" style="320" customWidth="1"/>
    <col min="3589" max="3589" width="14.42578125" style="320" customWidth="1"/>
    <col min="3590" max="3590" width="0" style="320" hidden="1" customWidth="1"/>
    <col min="3591" max="3841" width="9.140625" style="320"/>
    <col min="3842" max="3842" width="10.28515625" style="320" customWidth="1"/>
    <col min="3843" max="3843" width="15.7109375" style="320" customWidth="1"/>
    <col min="3844" max="3844" width="97.28515625" style="320" customWidth="1"/>
    <col min="3845" max="3845" width="14.42578125" style="320" customWidth="1"/>
    <col min="3846" max="3846" width="0" style="320" hidden="1" customWidth="1"/>
    <col min="3847" max="4097" width="9.140625" style="320"/>
    <col min="4098" max="4098" width="10.28515625" style="320" customWidth="1"/>
    <col min="4099" max="4099" width="15.7109375" style="320" customWidth="1"/>
    <col min="4100" max="4100" width="97.28515625" style="320" customWidth="1"/>
    <col min="4101" max="4101" width="14.42578125" style="320" customWidth="1"/>
    <col min="4102" max="4102" width="0" style="320" hidden="1" customWidth="1"/>
    <col min="4103" max="4353" width="9.140625" style="320"/>
    <col min="4354" max="4354" width="10.28515625" style="320" customWidth="1"/>
    <col min="4355" max="4355" width="15.7109375" style="320" customWidth="1"/>
    <col min="4356" max="4356" width="97.28515625" style="320" customWidth="1"/>
    <col min="4357" max="4357" width="14.42578125" style="320" customWidth="1"/>
    <col min="4358" max="4358" width="0" style="320" hidden="1" customWidth="1"/>
    <col min="4359" max="4609" width="9.140625" style="320"/>
    <col min="4610" max="4610" width="10.28515625" style="320" customWidth="1"/>
    <col min="4611" max="4611" width="15.7109375" style="320" customWidth="1"/>
    <col min="4612" max="4612" width="97.28515625" style="320" customWidth="1"/>
    <col min="4613" max="4613" width="14.42578125" style="320" customWidth="1"/>
    <col min="4614" max="4614" width="0" style="320" hidden="1" customWidth="1"/>
    <col min="4615" max="4865" width="9.140625" style="320"/>
    <col min="4866" max="4866" width="10.28515625" style="320" customWidth="1"/>
    <col min="4867" max="4867" width="15.7109375" style="320" customWidth="1"/>
    <col min="4868" max="4868" width="97.28515625" style="320" customWidth="1"/>
    <col min="4869" max="4869" width="14.42578125" style="320" customWidth="1"/>
    <col min="4870" max="4870" width="0" style="320" hidden="1" customWidth="1"/>
    <col min="4871" max="5121" width="9.140625" style="320"/>
    <col min="5122" max="5122" width="10.28515625" style="320" customWidth="1"/>
    <col min="5123" max="5123" width="15.7109375" style="320" customWidth="1"/>
    <col min="5124" max="5124" width="97.28515625" style="320" customWidth="1"/>
    <col min="5125" max="5125" width="14.42578125" style="320" customWidth="1"/>
    <col min="5126" max="5126" width="0" style="320" hidden="1" customWidth="1"/>
    <col min="5127" max="5377" width="9.140625" style="320"/>
    <col min="5378" max="5378" width="10.28515625" style="320" customWidth="1"/>
    <col min="5379" max="5379" width="15.7109375" style="320" customWidth="1"/>
    <col min="5380" max="5380" width="97.28515625" style="320" customWidth="1"/>
    <col min="5381" max="5381" width="14.42578125" style="320" customWidth="1"/>
    <col min="5382" max="5382" width="0" style="320" hidden="1" customWidth="1"/>
    <col min="5383" max="5633" width="9.140625" style="320"/>
    <col min="5634" max="5634" width="10.28515625" style="320" customWidth="1"/>
    <col min="5635" max="5635" width="15.7109375" style="320" customWidth="1"/>
    <col min="5636" max="5636" width="97.28515625" style="320" customWidth="1"/>
    <col min="5637" max="5637" width="14.42578125" style="320" customWidth="1"/>
    <col min="5638" max="5638" width="0" style="320" hidden="1" customWidth="1"/>
    <col min="5639" max="5889" width="9.140625" style="320"/>
    <col min="5890" max="5890" width="10.28515625" style="320" customWidth="1"/>
    <col min="5891" max="5891" width="15.7109375" style="320" customWidth="1"/>
    <col min="5892" max="5892" width="97.28515625" style="320" customWidth="1"/>
    <col min="5893" max="5893" width="14.42578125" style="320" customWidth="1"/>
    <col min="5894" max="5894" width="0" style="320" hidden="1" customWidth="1"/>
    <col min="5895" max="6145" width="9.140625" style="320"/>
    <col min="6146" max="6146" width="10.28515625" style="320" customWidth="1"/>
    <col min="6147" max="6147" width="15.7109375" style="320" customWidth="1"/>
    <col min="6148" max="6148" width="97.28515625" style="320" customWidth="1"/>
    <col min="6149" max="6149" width="14.42578125" style="320" customWidth="1"/>
    <col min="6150" max="6150" width="0" style="320" hidden="1" customWidth="1"/>
    <col min="6151" max="6401" width="9.140625" style="320"/>
    <col min="6402" max="6402" width="10.28515625" style="320" customWidth="1"/>
    <col min="6403" max="6403" width="15.7109375" style="320" customWidth="1"/>
    <col min="6404" max="6404" width="97.28515625" style="320" customWidth="1"/>
    <col min="6405" max="6405" width="14.42578125" style="320" customWidth="1"/>
    <col min="6406" max="6406" width="0" style="320" hidden="1" customWidth="1"/>
    <col min="6407" max="6657" width="9.140625" style="320"/>
    <col min="6658" max="6658" width="10.28515625" style="320" customWidth="1"/>
    <col min="6659" max="6659" width="15.7109375" style="320" customWidth="1"/>
    <col min="6660" max="6660" width="97.28515625" style="320" customWidth="1"/>
    <col min="6661" max="6661" width="14.42578125" style="320" customWidth="1"/>
    <col min="6662" max="6662" width="0" style="320" hidden="1" customWidth="1"/>
    <col min="6663" max="6913" width="9.140625" style="320"/>
    <col min="6914" max="6914" width="10.28515625" style="320" customWidth="1"/>
    <col min="6915" max="6915" width="15.7109375" style="320" customWidth="1"/>
    <col min="6916" max="6916" width="97.28515625" style="320" customWidth="1"/>
    <col min="6917" max="6917" width="14.42578125" style="320" customWidth="1"/>
    <col min="6918" max="6918" width="0" style="320" hidden="1" customWidth="1"/>
    <col min="6919" max="7169" width="9.140625" style="320"/>
    <col min="7170" max="7170" width="10.28515625" style="320" customWidth="1"/>
    <col min="7171" max="7171" width="15.7109375" style="320" customWidth="1"/>
    <col min="7172" max="7172" width="97.28515625" style="320" customWidth="1"/>
    <col min="7173" max="7173" width="14.42578125" style="320" customWidth="1"/>
    <col min="7174" max="7174" width="0" style="320" hidden="1" customWidth="1"/>
    <col min="7175" max="7425" width="9.140625" style="320"/>
    <col min="7426" max="7426" width="10.28515625" style="320" customWidth="1"/>
    <col min="7427" max="7427" width="15.7109375" style="320" customWidth="1"/>
    <col min="7428" max="7428" width="97.28515625" style="320" customWidth="1"/>
    <col min="7429" max="7429" width="14.42578125" style="320" customWidth="1"/>
    <col min="7430" max="7430" width="0" style="320" hidden="1" customWidth="1"/>
    <col min="7431" max="7681" width="9.140625" style="320"/>
    <col min="7682" max="7682" width="10.28515625" style="320" customWidth="1"/>
    <col min="7683" max="7683" width="15.7109375" style="320" customWidth="1"/>
    <col min="7684" max="7684" width="97.28515625" style="320" customWidth="1"/>
    <col min="7685" max="7685" width="14.42578125" style="320" customWidth="1"/>
    <col min="7686" max="7686" width="0" style="320" hidden="1" customWidth="1"/>
    <col min="7687" max="7937" width="9.140625" style="320"/>
    <col min="7938" max="7938" width="10.28515625" style="320" customWidth="1"/>
    <col min="7939" max="7939" width="15.7109375" style="320" customWidth="1"/>
    <col min="7940" max="7940" width="97.28515625" style="320" customWidth="1"/>
    <col min="7941" max="7941" width="14.42578125" style="320" customWidth="1"/>
    <col min="7942" max="7942" width="0" style="320" hidden="1" customWidth="1"/>
    <col min="7943" max="8193" width="9.140625" style="320"/>
    <col min="8194" max="8194" width="10.28515625" style="320" customWidth="1"/>
    <col min="8195" max="8195" width="15.7109375" style="320" customWidth="1"/>
    <col min="8196" max="8196" width="97.28515625" style="320" customWidth="1"/>
    <col min="8197" max="8197" width="14.42578125" style="320" customWidth="1"/>
    <col min="8198" max="8198" width="0" style="320" hidden="1" customWidth="1"/>
    <col min="8199" max="8449" width="9.140625" style="320"/>
    <col min="8450" max="8450" width="10.28515625" style="320" customWidth="1"/>
    <col min="8451" max="8451" width="15.7109375" style="320" customWidth="1"/>
    <col min="8452" max="8452" width="97.28515625" style="320" customWidth="1"/>
    <col min="8453" max="8453" width="14.42578125" style="320" customWidth="1"/>
    <col min="8454" max="8454" width="0" style="320" hidden="1" customWidth="1"/>
    <col min="8455" max="8705" width="9.140625" style="320"/>
    <col min="8706" max="8706" width="10.28515625" style="320" customWidth="1"/>
    <col min="8707" max="8707" width="15.7109375" style="320" customWidth="1"/>
    <col min="8708" max="8708" width="97.28515625" style="320" customWidth="1"/>
    <col min="8709" max="8709" width="14.42578125" style="320" customWidth="1"/>
    <col min="8710" max="8710" width="0" style="320" hidden="1" customWidth="1"/>
    <col min="8711" max="8961" width="9.140625" style="320"/>
    <col min="8962" max="8962" width="10.28515625" style="320" customWidth="1"/>
    <col min="8963" max="8963" width="15.7109375" style="320" customWidth="1"/>
    <col min="8964" max="8964" width="97.28515625" style="320" customWidth="1"/>
    <col min="8965" max="8965" width="14.42578125" style="320" customWidth="1"/>
    <col min="8966" max="8966" width="0" style="320" hidden="1" customWidth="1"/>
    <col min="8967" max="9217" width="9.140625" style="320"/>
    <col min="9218" max="9218" width="10.28515625" style="320" customWidth="1"/>
    <col min="9219" max="9219" width="15.7109375" style="320" customWidth="1"/>
    <col min="9220" max="9220" width="97.28515625" style="320" customWidth="1"/>
    <col min="9221" max="9221" width="14.42578125" style="320" customWidth="1"/>
    <col min="9222" max="9222" width="0" style="320" hidden="1" customWidth="1"/>
    <col min="9223" max="9473" width="9.140625" style="320"/>
    <col min="9474" max="9474" width="10.28515625" style="320" customWidth="1"/>
    <col min="9475" max="9475" width="15.7109375" style="320" customWidth="1"/>
    <col min="9476" max="9476" width="97.28515625" style="320" customWidth="1"/>
    <col min="9477" max="9477" width="14.42578125" style="320" customWidth="1"/>
    <col min="9478" max="9478" width="0" style="320" hidden="1" customWidth="1"/>
    <col min="9479" max="9729" width="9.140625" style="320"/>
    <col min="9730" max="9730" width="10.28515625" style="320" customWidth="1"/>
    <col min="9731" max="9731" width="15.7109375" style="320" customWidth="1"/>
    <col min="9732" max="9732" width="97.28515625" style="320" customWidth="1"/>
    <col min="9733" max="9733" width="14.42578125" style="320" customWidth="1"/>
    <col min="9734" max="9734" width="0" style="320" hidden="1" customWidth="1"/>
    <col min="9735" max="9985" width="9.140625" style="320"/>
    <col min="9986" max="9986" width="10.28515625" style="320" customWidth="1"/>
    <col min="9987" max="9987" width="15.7109375" style="320" customWidth="1"/>
    <col min="9988" max="9988" width="97.28515625" style="320" customWidth="1"/>
    <col min="9989" max="9989" width="14.42578125" style="320" customWidth="1"/>
    <col min="9990" max="9990" width="0" style="320" hidden="1" customWidth="1"/>
    <col min="9991" max="10241" width="9.140625" style="320"/>
    <col min="10242" max="10242" width="10.28515625" style="320" customWidth="1"/>
    <col min="10243" max="10243" width="15.7109375" style="320" customWidth="1"/>
    <col min="10244" max="10244" width="97.28515625" style="320" customWidth="1"/>
    <col min="10245" max="10245" width="14.42578125" style="320" customWidth="1"/>
    <col min="10246" max="10246" width="0" style="320" hidden="1" customWidth="1"/>
    <col min="10247" max="10497" width="9.140625" style="320"/>
    <col min="10498" max="10498" width="10.28515625" style="320" customWidth="1"/>
    <col min="10499" max="10499" width="15.7109375" style="320" customWidth="1"/>
    <col min="10500" max="10500" width="97.28515625" style="320" customWidth="1"/>
    <col min="10501" max="10501" width="14.42578125" style="320" customWidth="1"/>
    <col min="10502" max="10502" width="0" style="320" hidden="1" customWidth="1"/>
    <col min="10503" max="10753" width="9.140625" style="320"/>
    <col min="10754" max="10754" width="10.28515625" style="320" customWidth="1"/>
    <col min="10755" max="10755" width="15.7109375" style="320" customWidth="1"/>
    <col min="10756" max="10756" width="97.28515625" style="320" customWidth="1"/>
    <col min="10757" max="10757" width="14.42578125" style="320" customWidth="1"/>
    <col min="10758" max="10758" width="0" style="320" hidden="1" customWidth="1"/>
    <col min="10759" max="11009" width="9.140625" style="320"/>
    <col min="11010" max="11010" width="10.28515625" style="320" customWidth="1"/>
    <col min="11011" max="11011" width="15.7109375" style="320" customWidth="1"/>
    <col min="11012" max="11012" width="97.28515625" style="320" customWidth="1"/>
    <col min="11013" max="11013" width="14.42578125" style="320" customWidth="1"/>
    <col min="11014" max="11014" width="0" style="320" hidden="1" customWidth="1"/>
    <col min="11015" max="11265" width="9.140625" style="320"/>
    <col min="11266" max="11266" width="10.28515625" style="320" customWidth="1"/>
    <col min="11267" max="11267" width="15.7109375" style="320" customWidth="1"/>
    <col min="11268" max="11268" width="97.28515625" style="320" customWidth="1"/>
    <col min="11269" max="11269" width="14.42578125" style="320" customWidth="1"/>
    <col min="11270" max="11270" width="0" style="320" hidden="1" customWidth="1"/>
    <col min="11271" max="11521" width="9.140625" style="320"/>
    <col min="11522" max="11522" width="10.28515625" style="320" customWidth="1"/>
    <col min="11523" max="11523" width="15.7109375" style="320" customWidth="1"/>
    <col min="11524" max="11524" width="97.28515625" style="320" customWidth="1"/>
    <col min="11525" max="11525" width="14.42578125" style="320" customWidth="1"/>
    <col min="11526" max="11526" width="0" style="320" hidden="1" customWidth="1"/>
    <col min="11527" max="11777" width="9.140625" style="320"/>
    <col min="11778" max="11778" width="10.28515625" style="320" customWidth="1"/>
    <col min="11779" max="11779" width="15.7109375" style="320" customWidth="1"/>
    <col min="11780" max="11780" width="97.28515625" style="320" customWidth="1"/>
    <col min="11781" max="11781" width="14.42578125" style="320" customWidth="1"/>
    <col min="11782" max="11782" width="0" style="320" hidden="1" customWidth="1"/>
    <col min="11783" max="12033" width="9.140625" style="320"/>
    <col min="12034" max="12034" width="10.28515625" style="320" customWidth="1"/>
    <col min="12035" max="12035" width="15.7109375" style="320" customWidth="1"/>
    <col min="12036" max="12036" width="97.28515625" style="320" customWidth="1"/>
    <col min="12037" max="12037" width="14.42578125" style="320" customWidth="1"/>
    <col min="12038" max="12038" width="0" style="320" hidden="1" customWidth="1"/>
    <col min="12039" max="12289" width="9.140625" style="320"/>
    <col min="12290" max="12290" width="10.28515625" style="320" customWidth="1"/>
    <col min="12291" max="12291" width="15.7109375" style="320" customWidth="1"/>
    <col min="12292" max="12292" width="97.28515625" style="320" customWidth="1"/>
    <col min="12293" max="12293" width="14.42578125" style="320" customWidth="1"/>
    <col min="12294" max="12294" width="0" style="320" hidden="1" customWidth="1"/>
    <col min="12295" max="12545" width="9.140625" style="320"/>
    <col min="12546" max="12546" width="10.28515625" style="320" customWidth="1"/>
    <col min="12547" max="12547" width="15.7109375" style="320" customWidth="1"/>
    <col min="12548" max="12548" width="97.28515625" style="320" customWidth="1"/>
    <col min="12549" max="12549" width="14.42578125" style="320" customWidth="1"/>
    <col min="12550" max="12550" width="0" style="320" hidden="1" customWidth="1"/>
    <col min="12551" max="12801" width="9.140625" style="320"/>
    <col min="12802" max="12802" width="10.28515625" style="320" customWidth="1"/>
    <col min="12803" max="12803" width="15.7109375" style="320" customWidth="1"/>
    <col min="12804" max="12804" width="97.28515625" style="320" customWidth="1"/>
    <col min="12805" max="12805" width="14.42578125" style="320" customWidth="1"/>
    <col min="12806" max="12806" width="0" style="320" hidden="1" customWidth="1"/>
    <col min="12807" max="13057" width="9.140625" style="320"/>
    <col min="13058" max="13058" width="10.28515625" style="320" customWidth="1"/>
    <col min="13059" max="13059" width="15.7109375" style="320" customWidth="1"/>
    <col min="13060" max="13060" width="97.28515625" style="320" customWidth="1"/>
    <col min="13061" max="13061" width="14.42578125" style="320" customWidth="1"/>
    <col min="13062" max="13062" width="0" style="320" hidden="1" customWidth="1"/>
    <col min="13063" max="13313" width="9.140625" style="320"/>
    <col min="13314" max="13314" width="10.28515625" style="320" customWidth="1"/>
    <col min="13315" max="13315" width="15.7109375" style="320" customWidth="1"/>
    <col min="13316" max="13316" width="97.28515625" style="320" customWidth="1"/>
    <col min="13317" max="13317" width="14.42578125" style="320" customWidth="1"/>
    <col min="13318" max="13318" width="0" style="320" hidden="1" customWidth="1"/>
    <col min="13319" max="13569" width="9.140625" style="320"/>
    <col min="13570" max="13570" width="10.28515625" style="320" customWidth="1"/>
    <col min="13571" max="13571" width="15.7109375" style="320" customWidth="1"/>
    <col min="13572" max="13572" width="97.28515625" style="320" customWidth="1"/>
    <col min="13573" max="13573" width="14.42578125" style="320" customWidth="1"/>
    <col min="13574" max="13574" width="0" style="320" hidden="1" customWidth="1"/>
    <col min="13575" max="13825" width="9.140625" style="320"/>
    <col min="13826" max="13826" width="10.28515625" style="320" customWidth="1"/>
    <col min="13827" max="13827" width="15.7109375" style="320" customWidth="1"/>
    <col min="13828" max="13828" width="97.28515625" style="320" customWidth="1"/>
    <col min="13829" max="13829" width="14.42578125" style="320" customWidth="1"/>
    <col min="13830" max="13830" width="0" style="320" hidden="1" customWidth="1"/>
    <col min="13831" max="14081" width="9.140625" style="320"/>
    <col min="14082" max="14082" width="10.28515625" style="320" customWidth="1"/>
    <col min="14083" max="14083" width="15.7109375" style="320" customWidth="1"/>
    <col min="14084" max="14084" width="97.28515625" style="320" customWidth="1"/>
    <col min="14085" max="14085" width="14.42578125" style="320" customWidth="1"/>
    <col min="14086" max="14086" width="0" style="320" hidden="1" customWidth="1"/>
    <col min="14087" max="14337" width="9.140625" style="320"/>
    <col min="14338" max="14338" width="10.28515625" style="320" customWidth="1"/>
    <col min="14339" max="14339" width="15.7109375" style="320" customWidth="1"/>
    <col min="14340" max="14340" width="97.28515625" style="320" customWidth="1"/>
    <col min="14341" max="14341" width="14.42578125" style="320" customWidth="1"/>
    <col min="14342" max="14342" width="0" style="320" hidden="1" customWidth="1"/>
    <col min="14343" max="14593" width="9.140625" style="320"/>
    <col min="14594" max="14594" width="10.28515625" style="320" customWidth="1"/>
    <col min="14595" max="14595" width="15.7109375" style="320" customWidth="1"/>
    <col min="14596" max="14596" width="97.28515625" style="320" customWidth="1"/>
    <col min="14597" max="14597" width="14.42578125" style="320" customWidth="1"/>
    <col min="14598" max="14598" width="0" style="320" hidden="1" customWidth="1"/>
    <col min="14599" max="14849" width="9.140625" style="320"/>
    <col min="14850" max="14850" width="10.28515625" style="320" customWidth="1"/>
    <col min="14851" max="14851" width="15.7109375" style="320" customWidth="1"/>
    <col min="14852" max="14852" width="97.28515625" style="320" customWidth="1"/>
    <col min="14853" max="14853" width="14.42578125" style="320" customWidth="1"/>
    <col min="14854" max="14854" width="0" style="320" hidden="1" customWidth="1"/>
    <col min="14855" max="15105" width="9.140625" style="320"/>
    <col min="15106" max="15106" width="10.28515625" style="320" customWidth="1"/>
    <col min="15107" max="15107" width="15.7109375" style="320" customWidth="1"/>
    <col min="15108" max="15108" width="97.28515625" style="320" customWidth="1"/>
    <col min="15109" max="15109" width="14.42578125" style="320" customWidth="1"/>
    <col min="15110" max="15110" width="0" style="320" hidden="1" customWidth="1"/>
    <col min="15111" max="15361" width="9.140625" style="320"/>
    <col min="15362" max="15362" width="10.28515625" style="320" customWidth="1"/>
    <col min="15363" max="15363" width="15.7109375" style="320" customWidth="1"/>
    <col min="15364" max="15364" width="97.28515625" style="320" customWidth="1"/>
    <col min="15365" max="15365" width="14.42578125" style="320" customWidth="1"/>
    <col min="15366" max="15366" width="0" style="320" hidden="1" customWidth="1"/>
    <col min="15367" max="15617" width="9.140625" style="320"/>
    <col min="15618" max="15618" width="10.28515625" style="320" customWidth="1"/>
    <col min="15619" max="15619" width="15.7109375" style="320" customWidth="1"/>
    <col min="15620" max="15620" width="97.28515625" style="320" customWidth="1"/>
    <col min="15621" max="15621" width="14.42578125" style="320" customWidth="1"/>
    <col min="15622" max="15622" width="0" style="320" hidden="1" customWidth="1"/>
    <col min="15623" max="15873" width="9.140625" style="320"/>
    <col min="15874" max="15874" width="10.28515625" style="320" customWidth="1"/>
    <col min="15875" max="15875" width="15.7109375" style="320" customWidth="1"/>
    <col min="15876" max="15876" width="97.28515625" style="320" customWidth="1"/>
    <col min="15877" max="15877" width="14.42578125" style="320" customWidth="1"/>
    <col min="15878" max="15878" width="0" style="320" hidden="1" customWidth="1"/>
    <col min="15879" max="16129" width="9.140625" style="320"/>
    <col min="16130" max="16130" width="10.28515625" style="320" customWidth="1"/>
    <col min="16131" max="16131" width="15.7109375" style="320" customWidth="1"/>
    <col min="16132" max="16132" width="97.28515625" style="320" customWidth="1"/>
    <col min="16133" max="16133" width="14.42578125" style="320" customWidth="1"/>
    <col min="16134" max="16134" width="0" style="320" hidden="1" customWidth="1"/>
    <col min="16135" max="16384" width="9.140625" style="320"/>
  </cols>
  <sheetData>
    <row r="2" spans="1:6" x14ac:dyDescent="0.2">
      <c r="A2" s="319" t="s">
        <v>514</v>
      </c>
      <c r="B2" s="319"/>
      <c r="C2" s="319"/>
      <c r="D2" s="319"/>
      <c r="E2" s="319"/>
    </row>
    <row r="4" spans="1:6" s="323" customFormat="1" ht="21.75" customHeight="1" x14ac:dyDescent="0.2">
      <c r="A4" s="321" t="s">
        <v>475</v>
      </c>
      <c r="B4" s="321" t="s">
        <v>476</v>
      </c>
      <c r="C4" s="322" t="s">
        <v>515</v>
      </c>
      <c r="D4" s="321" t="s">
        <v>477</v>
      </c>
      <c r="E4" s="321" t="s">
        <v>14</v>
      </c>
      <c r="F4" s="321" t="s">
        <v>516</v>
      </c>
    </row>
    <row r="5" spans="1:6" x14ac:dyDescent="0.2">
      <c r="A5" s="324"/>
      <c r="B5" s="325"/>
      <c r="C5" s="326">
        <v>30348</v>
      </c>
      <c r="D5" s="327" t="s">
        <v>517</v>
      </c>
      <c r="E5" s="328" t="s">
        <v>481</v>
      </c>
      <c r="F5" s="324" t="s">
        <v>518</v>
      </c>
    </row>
    <row r="6" spans="1:6" x14ac:dyDescent="0.2">
      <c r="A6" s="324">
        <v>5</v>
      </c>
      <c r="B6" s="325">
        <v>43481</v>
      </c>
      <c r="C6" s="329">
        <v>8351.5</v>
      </c>
      <c r="D6" s="327" t="s">
        <v>519</v>
      </c>
      <c r="E6" s="328" t="s">
        <v>490</v>
      </c>
      <c r="F6" s="328"/>
    </row>
    <row r="7" spans="1:6" x14ac:dyDescent="0.2">
      <c r="A7" s="324">
        <v>5</v>
      </c>
      <c r="B7" s="325">
        <v>43481</v>
      </c>
      <c r="C7" s="329">
        <v>191.3</v>
      </c>
      <c r="D7" s="327" t="s">
        <v>520</v>
      </c>
      <c r="E7" s="328" t="s">
        <v>484</v>
      </c>
      <c r="F7" s="328"/>
    </row>
    <row r="8" spans="1:6" x14ac:dyDescent="0.2">
      <c r="A8" s="324">
        <v>6</v>
      </c>
      <c r="B8" s="325">
        <v>43495</v>
      </c>
      <c r="C8" s="329">
        <v>23.4</v>
      </c>
      <c r="D8" s="328" t="s">
        <v>521</v>
      </c>
      <c r="E8" s="328" t="s">
        <v>484</v>
      </c>
      <c r="F8" s="328"/>
    </row>
    <row r="9" spans="1:6" x14ac:dyDescent="0.2">
      <c r="A9" s="324">
        <v>6</v>
      </c>
      <c r="B9" s="325">
        <v>43495</v>
      </c>
      <c r="C9" s="329">
        <v>-2803.3</v>
      </c>
      <c r="D9" s="330" t="s">
        <v>522</v>
      </c>
      <c r="E9" s="328" t="s">
        <v>481</v>
      </c>
      <c r="F9" s="328"/>
    </row>
    <row r="10" spans="1:6" x14ac:dyDescent="0.2">
      <c r="A10" s="324"/>
      <c r="B10" s="325"/>
      <c r="C10" s="326"/>
      <c r="D10" s="330" t="s">
        <v>523</v>
      </c>
      <c r="E10" s="328"/>
      <c r="F10" s="328"/>
    </row>
    <row r="11" spans="1:6" x14ac:dyDescent="0.2">
      <c r="A11" s="324"/>
      <c r="B11" s="325"/>
      <c r="C11" s="326"/>
      <c r="D11" s="330" t="s">
        <v>524</v>
      </c>
      <c r="E11" s="328"/>
      <c r="F11" s="328"/>
    </row>
    <row r="12" spans="1:6" x14ac:dyDescent="0.2">
      <c r="A12" s="324">
        <v>6</v>
      </c>
      <c r="B12" s="325">
        <v>43495</v>
      </c>
      <c r="C12" s="329">
        <v>3000</v>
      </c>
      <c r="D12" s="328" t="s">
        <v>525</v>
      </c>
      <c r="E12" s="328" t="s">
        <v>526</v>
      </c>
      <c r="F12" s="328"/>
    </row>
    <row r="13" spans="1:6" x14ac:dyDescent="0.2">
      <c r="A13" s="324">
        <v>6</v>
      </c>
      <c r="B13" s="325">
        <v>43495</v>
      </c>
      <c r="C13" s="329">
        <v>50</v>
      </c>
      <c r="D13" s="328" t="s">
        <v>527</v>
      </c>
      <c r="E13" s="328" t="s">
        <v>494</v>
      </c>
      <c r="F13" s="328"/>
    </row>
    <row r="14" spans="1:6" x14ac:dyDescent="0.2">
      <c r="A14" s="324">
        <v>6</v>
      </c>
      <c r="B14" s="325">
        <v>43495</v>
      </c>
      <c r="C14" s="329">
        <v>400</v>
      </c>
      <c r="D14" s="327" t="s">
        <v>528</v>
      </c>
      <c r="E14" s="328" t="s">
        <v>490</v>
      </c>
      <c r="F14" s="328"/>
    </row>
    <row r="15" spans="1:6" x14ac:dyDescent="0.2">
      <c r="A15" s="324">
        <v>7</v>
      </c>
      <c r="B15" s="325">
        <v>43514</v>
      </c>
      <c r="C15" s="329">
        <v>200</v>
      </c>
      <c r="D15" s="327" t="s">
        <v>529</v>
      </c>
      <c r="E15" s="328" t="s">
        <v>484</v>
      </c>
      <c r="F15" s="328"/>
    </row>
    <row r="16" spans="1:6" x14ac:dyDescent="0.2">
      <c r="A16" s="324">
        <v>7</v>
      </c>
      <c r="B16" s="325">
        <v>43514</v>
      </c>
      <c r="C16" s="329">
        <v>136.69999999999999</v>
      </c>
      <c r="D16" s="327" t="s">
        <v>530</v>
      </c>
      <c r="E16" s="328" t="s">
        <v>487</v>
      </c>
      <c r="F16" s="328"/>
    </row>
    <row r="17" spans="1:6" x14ac:dyDescent="0.2">
      <c r="A17" s="324">
        <v>7</v>
      </c>
      <c r="B17" s="325">
        <v>43514</v>
      </c>
      <c r="C17" s="329">
        <v>-2304.4</v>
      </c>
      <c r="D17" s="327" t="s">
        <v>531</v>
      </c>
      <c r="E17" s="328" t="s">
        <v>484</v>
      </c>
      <c r="F17" s="328"/>
    </row>
    <row r="18" spans="1:6" x14ac:dyDescent="0.2">
      <c r="A18" s="324">
        <v>9</v>
      </c>
      <c r="B18" s="325">
        <v>43524</v>
      </c>
      <c r="C18" s="329">
        <v>20000</v>
      </c>
      <c r="D18" s="327" t="s">
        <v>532</v>
      </c>
      <c r="E18" s="328" t="s">
        <v>481</v>
      </c>
      <c r="F18" s="328"/>
    </row>
    <row r="19" spans="1:6" x14ac:dyDescent="0.2">
      <c r="A19" s="324">
        <v>12</v>
      </c>
      <c r="B19" s="325">
        <v>43579</v>
      </c>
      <c r="C19" s="329">
        <v>700</v>
      </c>
      <c r="D19" s="331" t="s">
        <v>533</v>
      </c>
      <c r="E19" s="328" t="s">
        <v>487</v>
      </c>
      <c r="F19" s="328"/>
    </row>
    <row r="20" spans="1:6" x14ac:dyDescent="0.2">
      <c r="A20" s="324">
        <v>12</v>
      </c>
      <c r="B20" s="325">
        <v>43579</v>
      </c>
      <c r="C20" s="329">
        <v>400</v>
      </c>
      <c r="D20" s="327" t="s">
        <v>534</v>
      </c>
      <c r="E20" s="328" t="s">
        <v>487</v>
      </c>
      <c r="F20" s="328"/>
    </row>
    <row r="21" spans="1:6" x14ac:dyDescent="0.2">
      <c r="A21" s="324">
        <v>12</v>
      </c>
      <c r="B21" s="325">
        <v>43579</v>
      </c>
      <c r="C21" s="329">
        <v>4096</v>
      </c>
      <c r="D21" s="327" t="s">
        <v>535</v>
      </c>
      <c r="E21" s="328" t="s">
        <v>490</v>
      </c>
      <c r="F21" s="328"/>
    </row>
    <row r="22" spans="1:6" x14ac:dyDescent="0.2">
      <c r="A22" s="324">
        <v>12</v>
      </c>
      <c r="B22" s="325">
        <v>43579</v>
      </c>
      <c r="C22" s="329">
        <v>1468</v>
      </c>
      <c r="D22" s="327" t="s">
        <v>536</v>
      </c>
      <c r="E22" s="328" t="s">
        <v>490</v>
      </c>
      <c r="F22" s="328"/>
    </row>
    <row r="23" spans="1:6" x14ac:dyDescent="0.2">
      <c r="A23" s="324">
        <v>13</v>
      </c>
      <c r="B23" s="325">
        <v>43605</v>
      </c>
      <c r="C23" s="329">
        <v>-5000</v>
      </c>
      <c r="D23" s="327" t="s">
        <v>537</v>
      </c>
      <c r="E23" s="328" t="s">
        <v>484</v>
      </c>
      <c r="F23" s="328"/>
    </row>
    <row r="24" spans="1:6" x14ac:dyDescent="0.2">
      <c r="A24" s="324">
        <v>14</v>
      </c>
      <c r="B24" s="325">
        <v>43612</v>
      </c>
      <c r="C24" s="329">
        <v>386.1</v>
      </c>
      <c r="D24" s="327" t="s">
        <v>538</v>
      </c>
      <c r="E24" s="328" t="s">
        <v>484</v>
      </c>
      <c r="F24" s="328"/>
    </row>
    <row r="25" spans="1:6" x14ac:dyDescent="0.2">
      <c r="A25" s="324">
        <v>20</v>
      </c>
      <c r="B25" s="325">
        <v>43698</v>
      </c>
      <c r="C25" s="329">
        <v>2000</v>
      </c>
      <c r="D25" s="327" t="s">
        <v>539</v>
      </c>
      <c r="E25" s="328" t="s">
        <v>490</v>
      </c>
      <c r="F25" s="328"/>
    </row>
    <row r="26" spans="1:6" x14ac:dyDescent="0.2">
      <c r="A26" s="324"/>
      <c r="B26" s="325"/>
      <c r="C26" s="326">
        <f>SUM(C5:C25)</f>
        <v>61643.299999999996</v>
      </c>
      <c r="D26" s="332" t="s">
        <v>511</v>
      </c>
      <c r="E26" s="333">
        <f>SUM(C26)</f>
        <v>61643.299999999996</v>
      </c>
      <c r="F26" s="328"/>
    </row>
    <row r="27" spans="1:6" ht="15" customHeight="1" x14ac:dyDescent="0.2">
      <c r="A27" s="324"/>
      <c r="B27" s="325"/>
      <c r="C27" s="326"/>
      <c r="D27" s="332"/>
      <c r="E27" s="333"/>
      <c r="F27" s="328"/>
    </row>
    <row r="28" spans="1:6" x14ac:dyDescent="0.2">
      <c r="A28" s="324"/>
      <c r="B28" s="325"/>
      <c r="C28" s="329"/>
      <c r="D28" s="327"/>
      <c r="E28" s="328"/>
      <c r="F28" s="328"/>
    </row>
    <row r="29" spans="1:6" x14ac:dyDescent="0.2">
      <c r="A29" s="324"/>
      <c r="B29" s="325"/>
      <c r="C29" s="329"/>
      <c r="D29" s="308" t="s">
        <v>512</v>
      </c>
      <c r="E29" s="328"/>
      <c r="F29" s="328"/>
    </row>
    <row r="30" spans="1:6" x14ac:dyDescent="0.2">
      <c r="A30" s="324"/>
      <c r="B30" s="325"/>
      <c r="C30" s="329"/>
      <c r="D30" s="327"/>
      <c r="E30" s="328"/>
      <c r="F30" s="328"/>
    </row>
    <row r="31" spans="1:6" x14ac:dyDescent="0.2">
      <c r="A31" s="324"/>
      <c r="B31" s="325"/>
      <c r="C31" s="329">
        <v>-538.20000000000005</v>
      </c>
      <c r="D31" s="327" t="s">
        <v>540</v>
      </c>
      <c r="E31" s="328" t="s">
        <v>490</v>
      </c>
      <c r="F31" s="328"/>
    </row>
    <row r="32" spans="1:6" x14ac:dyDescent="0.2">
      <c r="A32" s="324"/>
      <c r="B32" s="325"/>
      <c r="C32" s="326">
        <f>SUM(C30:C31)</f>
        <v>-538.20000000000005</v>
      </c>
      <c r="D32" s="331"/>
      <c r="E32" s="328"/>
      <c r="F32" s="328"/>
    </row>
    <row r="33" spans="1:6" x14ac:dyDescent="0.2">
      <c r="A33" s="324"/>
      <c r="B33" s="325"/>
      <c r="C33" s="329"/>
      <c r="D33" s="331"/>
      <c r="E33" s="328"/>
      <c r="F33" s="328"/>
    </row>
    <row r="34" spans="1:6" x14ac:dyDescent="0.2">
      <c r="A34" s="324"/>
      <c r="B34" s="325"/>
      <c r="C34" s="329"/>
      <c r="D34" s="331"/>
      <c r="E34" s="328"/>
      <c r="F34" s="328"/>
    </row>
    <row r="35" spans="1:6" x14ac:dyDescent="0.2">
      <c r="A35" s="324"/>
      <c r="B35" s="325"/>
      <c r="C35" s="326"/>
      <c r="D35" s="334"/>
      <c r="E35" s="328"/>
      <c r="F35" s="328"/>
    </row>
    <row r="36" spans="1:6" ht="14.25" customHeight="1" x14ac:dyDescent="0.2">
      <c r="A36" s="324"/>
      <c r="B36" s="325"/>
      <c r="C36" s="329"/>
      <c r="D36" s="328"/>
      <c r="E36" s="328"/>
      <c r="F36" s="328"/>
    </row>
    <row r="37" spans="1:6" x14ac:dyDescent="0.2">
      <c r="A37" s="324"/>
      <c r="B37" s="325"/>
      <c r="C37" s="333"/>
      <c r="D37" s="327"/>
      <c r="E37" s="328"/>
      <c r="F37" s="328"/>
    </row>
    <row r="38" spans="1:6" x14ac:dyDescent="0.2">
      <c r="A38" s="324"/>
      <c r="B38" s="325"/>
      <c r="C38" s="335"/>
      <c r="D38" s="327"/>
      <c r="E38" s="328"/>
      <c r="F38" s="328"/>
    </row>
    <row r="39" spans="1:6" x14ac:dyDescent="0.2">
      <c r="A39" s="324"/>
      <c r="B39" s="325"/>
      <c r="C39" s="335"/>
      <c r="D39" s="336"/>
      <c r="E39" s="328"/>
      <c r="F39" s="328"/>
    </row>
    <row r="40" spans="1:6" x14ac:dyDescent="0.2">
      <c r="A40" s="324"/>
      <c r="B40" s="325"/>
      <c r="C40" s="335"/>
      <c r="D40" s="327"/>
      <c r="E40" s="328"/>
      <c r="F40" s="328"/>
    </row>
    <row r="41" spans="1:6" x14ac:dyDescent="0.2">
      <c r="A41" s="324"/>
      <c r="B41" s="325"/>
      <c r="C41" s="335"/>
      <c r="D41" s="327"/>
      <c r="E41" s="328"/>
      <c r="F41" s="328"/>
    </row>
    <row r="42" spans="1:6" x14ac:dyDescent="0.2">
      <c r="A42" s="324"/>
      <c r="B42" s="325"/>
      <c r="C42" s="335"/>
      <c r="D42" s="327"/>
      <c r="E42" s="328"/>
      <c r="F42" s="328"/>
    </row>
    <row r="43" spans="1:6" x14ac:dyDescent="0.2">
      <c r="A43" s="324"/>
      <c r="B43" s="325"/>
      <c r="C43" s="335"/>
      <c r="D43" s="327"/>
      <c r="E43" s="328"/>
      <c r="F43" s="328"/>
    </row>
    <row r="44" spans="1:6" hidden="1" x14ac:dyDescent="0.2">
      <c r="A44" s="324"/>
      <c r="B44" s="325"/>
      <c r="C44" s="335"/>
      <c r="D44" s="336"/>
      <c r="E44" s="328"/>
      <c r="F44" s="328"/>
    </row>
    <row r="45" spans="1:6" hidden="1" x14ac:dyDescent="0.2">
      <c r="A45" s="324"/>
      <c r="B45" s="325"/>
      <c r="C45" s="335"/>
      <c r="D45" s="327"/>
      <c r="E45" s="328"/>
      <c r="F45" s="328"/>
    </row>
    <row r="46" spans="1:6" hidden="1" x14ac:dyDescent="0.2">
      <c r="A46" s="324"/>
      <c r="B46" s="325"/>
      <c r="C46" s="335"/>
      <c r="D46" s="327"/>
      <c r="E46" s="328"/>
      <c r="F46" s="328"/>
    </row>
    <row r="47" spans="1:6" hidden="1" x14ac:dyDescent="0.2">
      <c r="A47" s="324"/>
      <c r="B47" s="325"/>
      <c r="C47" s="335"/>
      <c r="D47" s="327"/>
      <c r="E47" s="328"/>
      <c r="F47" s="328"/>
    </row>
    <row r="48" spans="1:6" hidden="1" x14ac:dyDescent="0.2">
      <c r="A48" s="324"/>
      <c r="B48" s="325"/>
      <c r="C48" s="335"/>
      <c r="D48" s="336"/>
      <c r="E48" s="328"/>
      <c r="F48" s="328"/>
    </row>
    <row r="49" spans="1:6" hidden="1" x14ac:dyDescent="0.2">
      <c r="A49" s="324"/>
      <c r="B49" s="325"/>
      <c r="C49" s="335"/>
      <c r="D49" s="327"/>
      <c r="E49" s="328"/>
      <c r="F49" s="328"/>
    </row>
    <row r="50" spans="1:6" hidden="1" x14ac:dyDescent="0.2">
      <c r="A50" s="324"/>
      <c r="B50" s="325"/>
      <c r="C50" s="335"/>
      <c r="D50" s="327"/>
      <c r="E50" s="328"/>
      <c r="F50" s="328"/>
    </row>
    <row r="51" spans="1:6" hidden="1" x14ac:dyDescent="0.2">
      <c r="A51" s="324"/>
      <c r="B51" s="325"/>
      <c r="C51" s="335"/>
      <c r="D51" s="327"/>
      <c r="E51" s="328"/>
      <c r="F51" s="328"/>
    </row>
    <row r="52" spans="1:6" hidden="1" x14ac:dyDescent="0.2">
      <c r="A52" s="324"/>
      <c r="B52" s="325"/>
      <c r="C52" s="335"/>
      <c r="D52" s="336"/>
      <c r="E52" s="328"/>
      <c r="F52" s="328"/>
    </row>
    <row r="53" spans="1:6" hidden="1" x14ac:dyDescent="0.2">
      <c r="A53" s="324"/>
      <c r="B53" s="325"/>
      <c r="C53" s="335"/>
      <c r="D53" s="337"/>
      <c r="E53" s="328"/>
      <c r="F53" s="328"/>
    </row>
    <row r="54" spans="1:6" hidden="1" x14ac:dyDescent="0.2">
      <c r="A54" s="324"/>
      <c r="B54" s="325"/>
      <c r="C54" s="335"/>
      <c r="D54" s="337"/>
      <c r="E54" s="328"/>
      <c r="F54" s="328"/>
    </row>
    <row r="55" spans="1:6" hidden="1" x14ac:dyDescent="0.2">
      <c r="A55" s="324"/>
      <c r="B55" s="325"/>
      <c r="C55" s="335"/>
      <c r="D55" s="337"/>
      <c r="E55" s="328"/>
      <c r="F55" s="328"/>
    </row>
    <row r="56" spans="1:6" hidden="1" x14ac:dyDescent="0.2">
      <c r="A56" s="324"/>
      <c r="B56" s="325"/>
      <c r="C56" s="335"/>
      <c r="D56" s="336"/>
      <c r="E56" s="328"/>
      <c r="F56" s="328"/>
    </row>
    <row r="57" spans="1:6" hidden="1" x14ac:dyDescent="0.2">
      <c r="A57" s="324"/>
      <c r="B57" s="325"/>
      <c r="C57" s="327"/>
      <c r="D57" s="328"/>
      <c r="E57" s="328"/>
      <c r="F57" s="327"/>
    </row>
    <row r="58" spans="1:6" hidden="1" x14ac:dyDescent="0.2">
      <c r="A58" s="324"/>
      <c r="B58" s="325"/>
      <c r="C58" s="327"/>
      <c r="D58" s="328"/>
      <c r="E58" s="328"/>
      <c r="F58" s="327"/>
    </row>
    <row r="59" spans="1:6" hidden="1" x14ac:dyDescent="0.2">
      <c r="A59" s="324"/>
      <c r="B59" s="325"/>
      <c r="C59" s="327"/>
      <c r="D59" s="328"/>
      <c r="E59" s="328"/>
      <c r="F59" s="327"/>
    </row>
    <row r="60" spans="1:6" hidden="1" x14ac:dyDescent="0.2">
      <c r="A60" s="324"/>
      <c r="B60" s="325"/>
      <c r="C60" s="338"/>
      <c r="D60" s="328"/>
      <c r="E60" s="328"/>
      <c r="F60" s="327"/>
    </row>
    <row r="61" spans="1:6" hidden="1" x14ac:dyDescent="0.2">
      <c r="A61" s="324"/>
      <c r="B61" s="325"/>
      <c r="C61" s="335"/>
      <c r="D61" s="339"/>
      <c r="E61" s="328"/>
      <c r="F61" s="327"/>
    </row>
    <row r="62" spans="1:6" s="323" customFormat="1" hidden="1" x14ac:dyDescent="0.2">
      <c r="A62" s="340"/>
      <c r="B62" s="341"/>
      <c r="C62" s="333"/>
      <c r="D62" s="333"/>
      <c r="E62" s="338"/>
      <c r="F62" s="342"/>
    </row>
    <row r="63" spans="1:6" hidden="1" x14ac:dyDescent="0.2">
      <c r="A63" s="324"/>
      <c r="B63" s="325"/>
      <c r="C63" s="335"/>
      <c r="D63" s="328"/>
      <c r="E63" s="328"/>
      <c r="F63" s="327"/>
    </row>
    <row r="64" spans="1:6" hidden="1" x14ac:dyDescent="0.2">
      <c r="A64" s="324"/>
      <c r="B64" s="324"/>
      <c r="C64" s="335"/>
      <c r="D64" s="327"/>
      <c r="E64" s="328"/>
      <c r="F64" s="328"/>
    </row>
    <row r="65" spans="1:6" s="323" customFormat="1" hidden="1" x14ac:dyDescent="0.2">
      <c r="A65" s="340"/>
      <c r="B65" s="340"/>
      <c r="C65" s="333"/>
      <c r="D65" s="332"/>
      <c r="E65" s="333"/>
      <c r="F65" s="343"/>
    </row>
    <row r="66" spans="1:6" hidden="1" x14ac:dyDescent="0.2">
      <c r="A66" s="324"/>
      <c r="B66" s="325"/>
      <c r="C66" s="335"/>
      <c r="D66" s="327"/>
      <c r="E66" s="328"/>
      <c r="F66" s="328"/>
    </row>
    <row r="67" spans="1:6" hidden="1" x14ac:dyDescent="0.2">
      <c r="A67" s="324"/>
      <c r="B67" s="325"/>
      <c r="C67" s="335"/>
      <c r="D67" s="327"/>
      <c r="E67" s="328"/>
      <c r="F67" s="328"/>
    </row>
    <row r="68" spans="1:6" hidden="1" x14ac:dyDescent="0.2">
      <c r="A68" s="324"/>
      <c r="B68" s="325"/>
      <c r="C68" s="335"/>
      <c r="D68" s="327"/>
      <c r="E68" s="328"/>
      <c r="F68" s="328"/>
    </row>
    <row r="69" spans="1:6" hidden="1" x14ac:dyDescent="0.2">
      <c r="A69" s="324"/>
      <c r="B69" s="325"/>
      <c r="C69" s="335"/>
      <c r="D69" s="327"/>
      <c r="E69" s="328"/>
      <c r="F69" s="328"/>
    </row>
    <row r="70" spans="1:6" s="323" customFormat="1" hidden="1" x14ac:dyDescent="0.2">
      <c r="A70" s="340"/>
      <c r="B70" s="341"/>
      <c r="C70" s="333"/>
      <c r="D70" s="332"/>
      <c r="E70" s="333"/>
      <c r="F70" s="343"/>
    </row>
    <row r="71" spans="1:6" hidden="1" x14ac:dyDescent="0.2">
      <c r="A71" s="324"/>
      <c r="B71" s="325"/>
      <c r="C71" s="335"/>
      <c r="D71" s="327"/>
      <c r="E71" s="337"/>
      <c r="F71" s="328"/>
    </row>
    <row r="72" spans="1:6" hidden="1" x14ac:dyDescent="0.2">
      <c r="A72" s="324"/>
      <c r="B72" s="325"/>
      <c r="C72" s="335"/>
      <c r="D72" s="327"/>
      <c r="E72" s="337"/>
      <c r="F72" s="328"/>
    </row>
    <row r="73" spans="1:6" hidden="1" x14ac:dyDescent="0.2">
      <c r="A73" s="324"/>
      <c r="B73" s="325"/>
      <c r="C73" s="333"/>
      <c r="D73" s="327"/>
      <c r="E73" s="337"/>
      <c r="F73" s="328"/>
    </row>
    <row r="74" spans="1:6" s="323" customFormat="1" hidden="1" x14ac:dyDescent="0.2">
      <c r="A74" s="340"/>
      <c r="B74" s="340"/>
      <c r="C74" s="333"/>
      <c r="D74" s="332"/>
      <c r="E74" s="333"/>
      <c r="F74" s="343"/>
    </row>
    <row r="75" spans="1:6" hidden="1" x14ac:dyDescent="0.2">
      <c r="A75" s="324"/>
      <c r="B75" s="325"/>
      <c r="C75" s="335"/>
      <c r="D75" s="327"/>
      <c r="E75" s="337"/>
      <c r="F75" s="328"/>
    </row>
    <row r="76" spans="1:6" hidden="1" x14ac:dyDescent="0.2">
      <c r="A76" s="324"/>
      <c r="B76" s="325"/>
      <c r="C76" s="335"/>
      <c r="D76" s="327"/>
      <c r="E76" s="337"/>
      <c r="F76" s="328"/>
    </row>
    <row r="77" spans="1:6" s="323" customFormat="1" hidden="1" x14ac:dyDescent="0.2">
      <c r="A77" s="340"/>
      <c r="B77" s="341"/>
      <c r="C77" s="333"/>
      <c r="D77" s="332"/>
      <c r="E77" s="333"/>
      <c r="F77" s="343"/>
    </row>
    <row r="78" spans="1:6" hidden="1" x14ac:dyDescent="0.2">
      <c r="A78" s="324"/>
      <c r="B78" s="325"/>
      <c r="C78" s="335"/>
      <c r="D78" s="328"/>
      <c r="E78" s="337"/>
      <c r="F78" s="328"/>
    </row>
    <row r="79" spans="1:6" s="344" customFormat="1" hidden="1" x14ac:dyDescent="0.2">
      <c r="A79" s="328"/>
      <c r="B79" s="328"/>
      <c r="C79" s="335"/>
      <c r="D79" s="328"/>
      <c r="E79" s="337"/>
      <c r="F79" s="328"/>
    </row>
    <row r="80" spans="1:6" s="323" customFormat="1" hidden="1" x14ac:dyDescent="0.2">
      <c r="A80" s="340"/>
      <c r="B80" s="341"/>
      <c r="C80" s="333"/>
      <c r="D80" s="332"/>
      <c r="E80" s="333"/>
      <c r="F80" s="343"/>
    </row>
    <row r="81" spans="1:6" hidden="1" x14ac:dyDescent="0.2">
      <c r="A81" s="324"/>
      <c r="B81" s="325"/>
      <c r="C81" s="335"/>
      <c r="D81" s="327"/>
      <c r="E81" s="337"/>
      <c r="F81" s="328"/>
    </row>
    <row r="82" spans="1:6" hidden="1" x14ac:dyDescent="0.2">
      <c r="A82" s="324"/>
      <c r="B82" s="325"/>
      <c r="C82" s="335"/>
      <c r="D82" s="327"/>
      <c r="E82" s="337"/>
      <c r="F82" s="328"/>
    </row>
    <row r="83" spans="1:6" s="323" customFormat="1" hidden="1" x14ac:dyDescent="0.2">
      <c r="A83" s="340"/>
      <c r="B83" s="341"/>
      <c r="C83" s="333"/>
      <c r="D83" s="332"/>
      <c r="E83" s="333"/>
      <c r="F83" s="343"/>
    </row>
    <row r="84" spans="1:6" hidden="1" x14ac:dyDescent="0.2">
      <c r="A84" s="324"/>
      <c r="B84" s="325"/>
      <c r="C84" s="335"/>
      <c r="D84" s="327"/>
      <c r="E84" s="337"/>
      <c r="F84" s="328"/>
    </row>
    <row r="85" spans="1:6" hidden="1" x14ac:dyDescent="0.2">
      <c r="A85" s="324"/>
      <c r="B85" s="325"/>
      <c r="C85" s="335"/>
      <c r="D85" s="327"/>
      <c r="E85" s="337"/>
      <c r="F85" s="328"/>
    </row>
    <row r="86" spans="1:6" hidden="1" x14ac:dyDescent="0.2">
      <c r="A86" s="324"/>
      <c r="B86" s="325"/>
      <c r="C86" s="335"/>
      <c r="D86" s="327"/>
      <c r="E86" s="337"/>
      <c r="F86" s="328"/>
    </row>
    <row r="87" spans="1:6" hidden="1" x14ac:dyDescent="0.2">
      <c r="A87" s="324"/>
      <c r="B87" s="325"/>
      <c r="C87" s="335"/>
      <c r="D87" s="328"/>
      <c r="E87" s="337"/>
      <c r="F87" s="328"/>
    </row>
    <row r="88" spans="1:6" hidden="1" x14ac:dyDescent="0.2">
      <c r="A88" s="324"/>
      <c r="B88" s="325"/>
      <c r="C88" s="335"/>
      <c r="D88" s="328"/>
      <c r="E88" s="337"/>
      <c r="F88" s="328"/>
    </row>
    <row r="89" spans="1:6" hidden="1" x14ac:dyDescent="0.2">
      <c r="A89" s="324"/>
      <c r="B89" s="325"/>
      <c r="C89" s="335"/>
      <c r="D89" s="328"/>
      <c r="E89" s="337"/>
      <c r="F89" s="328"/>
    </row>
    <row r="90" spans="1:6" s="323" customFormat="1" hidden="1" x14ac:dyDescent="0.2">
      <c r="A90" s="340"/>
      <c r="B90" s="341"/>
      <c r="C90" s="333"/>
      <c r="D90" s="342"/>
      <c r="E90" s="333"/>
      <c r="F90" s="343"/>
    </row>
    <row r="91" spans="1:6" hidden="1" x14ac:dyDescent="0.2">
      <c r="A91" s="324"/>
      <c r="B91" s="325"/>
      <c r="C91" s="335"/>
      <c r="D91" s="328"/>
      <c r="E91" s="337"/>
      <c r="F91" s="328"/>
    </row>
    <row r="92" spans="1:6" hidden="1" x14ac:dyDescent="0.2">
      <c r="A92" s="324"/>
      <c r="B92" s="325"/>
      <c r="C92" s="335"/>
      <c r="D92" s="328"/>
      <c r="E92" s="337"/>
      <c r="F92" s="328"/>
    </row>
    <row r="93" spans="1:6" hidden="1" x14ac:dyDescent="0.2">
      <c r="A93" s="324"/>
      <c r="B93" s="325"/>
      <c r="C93" s="335"/>
      <c r="D93" s="328"/>
      <c r="E93" s="337"/>
      <c r="F93" s="328"/>
    </row>
    <row r="94" spans="1:6" hidden="1" x14ac:dyDescent="0.2">
      <c r="A94" s="324"/>
      <c r="B94" s="325"/>
      <c r="C94" s="335"/>
      <c r="D94" s="328"/>
      <c r="E94" s="337"/>
      <c r="F94" s="328"/>
    </row>
    <row r="95" spans="1:6" hidden="1" x14ac:dyDescent="0.2">
      <c r="A95" s="324"/>
      <c r="B95" s="325"/>
      <c r="C95" s="335"/>
      <c r="D95" s="327"/>
      <c r="E95" s="337"/>
      <c r="F95" s="328"/>
    </row>
    <row r="96" spans="1:6" hidden="1" x14ac:dyDescent="0.2">
      <c r="A96" s="324"/>
      <c r="B96" s="325"/>
      <c r="C96" s="335"/>
      <c r="D96" s="327"/>
      <c r="E96" s="337"/>
      <c r="F96" s="328"/>
    </row>
    <row r="97" spans="1:6" s="323" customFormat="1" hidden="1" x14ac:dyDescent="0.2">
      <c r="A97" s="340"/>
      <c r="B97" s="341"/>
      <c r="C97" s="333"/>
      <c r="D97" s="342"/>
      <c r="E97" s="333"/>
      <c r="F97" s="343"/>
    </row>
    <row r="98" spans="1:6" hidden="1" x14ac:dyDescent="0.2">
      <c r="A98" s="324"/>
      <c r="B98" s="325"/>
      <c r="C98" s="335"/>
      <c r="D98" s="327"/>
      <c r="E98" s="337"/>
      <c r="F98" s="328"/>
    </row>
    <row r="99" spans="1:6" hidden="1" x14ac:dyDescent="0.2">
      <c r="A99" s="324"/>
      <c r="B99" s="325"/>
      <c r="C99" s="335"/>
      <c r="D99" s="327"/>
      <c r="E99" s="328"/>
      <c r="F99" s="328"/>
    </row>
    <row r="100" spans="1:6" hidden="1" x14ac:dyDescent="0.2">
      <c r="A100" s="324"/>
      <c r="B100" s="325"/>
      <c r="C100" s="335"/>
      <c r="D100" s="327"/>
      <c r="E100" s="328"/>
      <c r="F100" s="328"/>
    </row>
    <row r="101" spans="1:6" hidden="1" x14ac:dyDescent="0.2">
      <c r="A101" s="324"/>
      <c r="B101" s="325"/>
      <c r="C101" s="335"/>
      <c r="D101" s="327"/>
      <c r="E101" s="328"/>
      <c r="F101" s="328"/>
    </row>
    <row r="102" spans="1:6" hidden="1" x14ac:dyDescent="0.2">
      <c r="A102" s="324"/>
      <c r="B102" s="325"/>
      <c r="C102" s="335"/>
      <c r="D102" s="327"/>
      <c r="E102" s="328"/>
      <c r="F102" s="328"/>
    </row>
    <row r="103" spans="1:6" hidden="1" x14ac:dyDescent="0.2">
      <c r="A103" s="324"/>
      <c r="B103" s="325"/>
      <c r="C103" s="335"/>
      <c r="D103" s="327"/>
      <c r="E103" s="328"/>
      <c r="F103" s="328"/>
    </row>
    <row r="104" spans="1:6" hidden="1" x14ac:dyDescent="0.2">
      <c r="A104" s="324"/>
      <c r="B104" s="325"/>
      <c r="C104" s="335"/>
      <c r="D104" s="327"/>
      <c r="E104" s="328"/>
      <c r="F104" s="328"/>
    </row>
    <row r="105" spans="1:6" hidden="1" x14ac:dyDescent="0.2">
      <c r="A105" s="324"/>
      <c r="B105" s="325"/>
      <c r="C105" s="335"/>
      <c r="D105" s="327"/>
      <c r="E105" s="328"/>
      <c r="F105" s="328"/>
    </row>
    <row r="106" spans="1:6" hidden="1" x14ac:dyDescent="0.2">
      <c r="A106" s="324"/>
      <c r="B106" s="325"/>
      <c r="C106" s="335"/>
      <c r="D106" s="327"/>
      <c r="E106" s="328"/>
      <c r="F106" s="328"/>
    </row>
    <row r="107" spans="1:6" hidden="1" x14ac:dyDescent="0.2">
      <c r="A107" s="324"/>
      <c r="B107" s="325"/>
      <c r="C107" s="335"/>
      <c r="D107" s="327"/>
      <c r="E107" s="328"/>
      <c r="F107" s="328"/>
    </row>
    <row r="108" spans="1:6" hidden="1" x14ac:dyDescent="0.2">
      <c r="A108" s="324"/>
      <c r="B108" s="325"/>
      <c r="C108" s="335"/>
      <c r="D108" s="327"/>
      <c r="E108" s="328"/>
      <c r="F108" s="328"/>
    </row>
    <row r="109" spans="1:6" hidden="1" x14ac:dyDescent="0.2">
      <c r="A109" s="324"/>
      <c r="B109" s="325"/>
      <c r="C109" s="335"/>
      <c r="D109" s="327"/>
      <c r="E109" s="328"/>
      <c r="F109" s="328"/>
    </row>
    <row r="110" spans="1:6" hidden="1" x14ac:dyDescent="0.2">
      <c r="A110" s="324"/>
      <c r="B110" s="325"/>
      <c r="C110" s="335"/>
      <c r="D110" s="327"/>
      <c r="E110" s="328"/>
      <c r="F110" s="328"/>
    </row>
    <row r="111" spans="1:6" hidden="1" x14ac:dyDescent="0.2">
      <c r="A111" s="324"/>
      <c r="B111" s="325"/>
      <c r="C111" s="335"/>
      <c r="D111" s="327"/>
      <c r="E111" s="328"/>
      <c r="F111" s="328"/>
    </row>
    <row r="112" spans="1:6" hidden="1" x14ac:dyDescent="0.2">
      <c r="A112" s="324"/>
      <c r="B112" s="325"/>
      <c r="C112" s="335"/>
      <c r="D112" s="327"/>
      <c r="E112" s="328"/>
      <c r="F112" s="328"/>
    </row>
    <row r="113" spans="1:6" hidden="1" x14ac:dyDescent="0.2">
      <c r="A113" s="324"/>
      <c r="B113" s="325"/>
      <c r="C113" s="335"/>
      <c r="D113" s="327"/>
      <c r="E113" s="328"/>
      <c r="F113" s="328"/>
    </row>
    <row r="114" spans="1:6" hidden="1" x14ac:dyDescent="0.2">
      <c r="A114" s="324"/>
      <c r="B114" s="325"/>
      <c r="C114" s="335"/>
      <c r="D114" s="327"/>
      <c r="E114" s="328"/>
      <c r="F114" s="328"/>
    </row>
    <row r="115" spans="1:6" hidden="1" x14ac:dyDescent="0.2">
      <c r="A115" s="324"/>
      <c r="B115" s="325"/>
      <c r="C115" s="335"/>
      <c r="D115" s="327"/>
      <c r="E115" s="328"/>
      <c r="F115" s="328"/>
    </row>
    <row r="116" spans="1:6" hidden="1" x14ac:dyDescent="0.2">
      <c r="A116" s="324"/>
      <c r="B116" s="325"/>
      <c r="C116" s="335"/>
      <c r="D116" s="327"/>
      <c r="E116" s="328"/>
      <c r="F116" s="328"/>
    </row>
    <row r="117" spans="1:6" hidden="1" x14ac:dyDescent="0.2">
      <c r="A117" s="324"/>
      <c r="B117" s="325"/>
      <c r="C117" s="335"/>
      <c r="D117" s="327"/>
      <c r="E117" s="328"/>
      <c r="F117" s="328"/>
    </row>
    <row r="118" spans="1:6" hidden="1" x14ac:dyDescent="0.2">
      <c r="A118" s="324"/>
      <c r="B118" s="325"/>
      <c r="C118" s="335"/>
      <c r="D118" s="327"/>
      <c r="E118" s="328"/>
      <c r="F118" s="328"/>
    </row>
    <row r="119" spans="1:6" hidden="1" x14ac:dyDescent="0.2">
      <c r="A119" s="324"/>
      <c r="B119" s="325"/>
      <c r="C119" s="335"/>
      <c r="D119" s="327"/>
      <c r="E119" s="328"/>
      <c r="F119" s="328"/>
    </row>
    <row r="120" spans="1:6" hidden="1" x14ac:dyDescent="0.2">
      <c r="A120" s="324"/>
      <c r="B120" s="325"/>
      <c r="C120" s="335"/>
      <c r="D120" s="327"/>
      <c r="E120" s="328"/>
      <c r="F120" s="328"/>
    </row>
    <row r="121" spans="1:6" hidden="1" x14ac:dyDescent="0.2">
      <c r="A121" s="324"/>
      <c r="B121" s="325"/>
      <c r="C121" s="335"/>
      <c r="D121" s="327"/>
      <c r="E121" s="328"/>
      <c r="F121" s="328"/>
    </row>
    <row r="122" spans="1:6" hidden="1" x14ac:dyDescent="0.2">
      <c r="A122" s="324"/>
      <c r="B122" s="325"/>
      <c r="C122" s="335"/>
      <c r="D122" s="327"/>
      <c r="E122" s="328"/>
      <c r="F122" s="328"/>
    </row>
    <row r="123" spans="1:6" hidden="1" x14ac:dyDescent="0.2">
      <c r="A123" s="324"/>
      <c r="B123" s="325"/>
      <c r="C123" s="335"/>
      <c r="D123" s="327"/>
      <c r="E123" s="328"/>
      <c r="F123" s="328"/>
    </row>
    <row r="124" spans="1:6" hidden="1" x14ac:dyDescent="0.2">
      <c r="A124" s="324"/>
      <c r="B124" s="325"/>
      <c r="C124" s="335"/>
      <c r="D124" s="327"/>
      <c r="E124" s="328"/>
      <c r="F124" s="328"/>
    </row>
    <row r="125" spans="1:6" hidden="1" x14ac:dyDescent="0.2">
      <c r="A125" s="324"/>
      <c r="B125" s="325"/>
      <c r="C125" s="335"/>
      <c r="D125" s="327"/>
      <c r="E125" s="328"/>
      <c r="F125" s="328"/>
    </row>
    <row r="126" spans="1:6" hidden="1" x14ac:dyDescent="0.2">
      <c r="A126" s="324"/>
      <c r="B126" s="325"/>
      <c r="C126" s="335"/>
      <c r="D126" s="327"/>
      <c r="E126" s="328"/>
      <c r="F126" s="328"/>
    </row>
    <row r="127" spans="1:6" hidden="1" x14ac:dyDescent="0.2">
      <c r="A127" s="324"/>
      <c r="B127" s="325"/>
      <c r="C127" s="335"/>
      <c r="D127" s="327"/>
      <c r="E127" s="328"/>
      <c r="F127" s="328"/>
    </row>
    <row r="128" spans="1:6" hidden="1" x14ac:dyDescent="0.2">
      <c r="A128" s="324"/>
      <c r="B128" s="325"/>
      <c r="C128" s="335"/>
      <c r="D128" s="327"/>
      <c r="E128" s="328"/>
      <c r="F128" s="328"/>
    </row>
    <row r="129" spans="1:6" hidden="1" x14ac:dyDescent="0.2">
      <c r="A129" s="324"/>
      <c r="B129" s="325"/>
      <c r="C129" s="335"/>
      <c r="D129" s="327"/>
      <c r="E129" s="337"/>
      <c r="F129" s="328"/>
    </row>
    <row r="130" spans="1:6" hidden="1" x14ac:dyDescent="0.2">
      <c r="A130" s="324"/>
      <c r="B130" s="325"/>
      <c r="C130" s="333"/>
      <c r="D130" s="332"/>
      <c r="E130" s="333"/>
      <c r="F130" s="328"/>
    </row>
    <row r="131" spans="1:6" hidden="1" x14ac:dyDescent="0.2">
      <c r="A131" s="324"/>
      <c r="B131" s="325"/>
      <c r="C131" s="335"/>
      <c r="D131" s="327"/>
      <c r="E131" s="328"/>
      <c r="F131" s="328"/>
    </row>
    <row r="132" spans="1:6" hidden="1" x14ac:dyDescent="0.2">
      <c r="A132" s="324"/>
      <c r="B132" s="325"/>
      <c r="C132" s="335"/>
      <c r="D132" s="327"/>
      <c r="E132" s="328"/>
      <c r="F132" s="328"/>
    </row>
    <row r="133" spans="1:6" hidden="1" x14ac:dyDescent="0.2">
      <c r="A133" s="324"/>
      <c r="B133" s="325"/>
      <c r="C133" s="335"/>
      <c r="D133" s="327"/>
      <c r="E133" s="328"/>
      <c r="F133" s="328"/>
    </row>
    <row r="134" spans="1:6" hidden="1" x14ac:dyDescent="0.2">
      <c r="A134" s="324"/>
      <c r="B134" s="325"/>
      <c r="C134" s="335"/>
      <c r="D134" s="327"/>
      <c r="E134" s="328"/>
      <c r="F134" s="328"/>
    </row>
    <row r="135" spans="1:6" s="323" customFormat="1" hidden="1" x14ac:dyDescent="0.2">
      <c r="A135" s="340"/>
      <c r="B135" s="341"/>
      <c r="C135" s="333"/>
      <c r="D135" s="332"/>
      <c r="E135" s="333"/>
      <c r="F135" s="343"/>
    </row>
    <row r="136" spans="1:6" hidden="1" x14ac:dyDescent="0.2">
      <c r="A136" s="324"/>
      <c r="B136" s="325"/>
      <c r="C136" s="335"/>
      <c r="D136" s="327"/>
      <c r="E136" s="328"/>
      <c r="F136" s="328"/>
    </row>
    <row r="137" spans="1:6" s="323" customFormat="1" hidden="1" x14ac:dyDescent="0.2">
      <c r="A137" s="340"/>
      <c r="B137" s="341"/>
      <c r="C137" s="333"/>
      <c r="D137" s="332"/>
      <c r="E137" s="333"/>
      <c r="F137" s="343"/>
    </row>
    <row r="138" spans="1:6" hidden="1" x14ac:dyDescent="0.2">
      <c r="A138" s="324"/>
      <c r="B138" s="325"/>
      <c r="C138" s="335"/>
      <c r="D138" s="327"/>
      <c r="E138" s="328"/>
      <c r="F138" s="328"/>
    </row>
    <row r="139" spans="1:6" hidden="1" x14ac:dyDescent="0.2">
      <c r="A139" s="324"/>
      <c r="B139" s="325"/>
      <c r="C139" s="335"/>
      <c r="D139" s="327"/>
      <c r="E139" s="328"/>
      <c r="F139" s="328"/>
    </row>
    <row r="140" spans="1:6" hidden="1" x14ac:dyDescent="0.2">
      <c r="A140" s="324"/>
      <c r="B140" s="325"/>
      <c r="C140" s="335"/>
      <c r="D140" s="327"/>
      <c r="E140" s="328"/>
      <c r="F140" s="328"/>
    </row>
    <row r="141" spans="1:6" hidden="1" x14ac:dyDescent="0.2">
      <c r="A141" s="324"/>
      <c r="B141" s="325"/>
      <c r="C141" s="335"/>
      <c r="D141" s="327"/>
      <c r="E141" s="328"/>
      <c r="F141" s="328"/>
    </row>
    <row r="142" spans="1:6" hidden="1" x14ac:dyDescent="0.2">
      <c r="A142" s="324"/>
      <c r="B142" s="325"/>
      <c r="C142" s="335"/>
      <c r="D142" s="327"/>
      <c r="E142" s="328"/>
      <c r="F142" s="328"/>
    </row>
    <row r="143" spans="1:6" hidden="1" x14ac:dyDescent="0.2">
      <c r="A143" s="324"/>
      <c r="B143" s="325"/>
      <c r="C143" s="335"/>
      <c r="D143" s="327"/>
      <c r="E143" s="328"/>
      <c r="F143" s="328"/>
    </row>
    <row r="144" spans="1:6" s="323" customFormat="1" hidden="1" x14ac:dyDescent="0.2">
      <c r="A144" s="340"/>
      <c r="B144" s="341"/>
      <c r="C144" s="333"/>
      <c r="D144" s="332"/>
      <c r="E144" s="333"/>
      <c r="F144" s="343"/>
    </row>
    <row r="145" spans="1:6" hidden="1" x14ac:dyDescent="0.2">
      <c r="A145" s="324"/>
      <c r="B145" s="325"/>
      <c r="C145" s="335"/>
      <c r="D145" s="328"/>
      <c r="E145" s="337"/>
      <c r="F145" s="328"/>
    </row>
    <row r="146" spans="1:6" s="323" customFormat="1" hidden="1" x14ac:dyDescent="0.2">
      <c r="A146" s="324"/>
      <c r="B146" s="325"/>
      <c r="C146" s="333"/>
      <c r="D146" s="328"/>
      <c r="E146" s="337"/>
      <c r="F146" s="343"/>
    </row>
    <row r="147" spans="1:6" s="323" customFormat="1" hidden="1" x14ac:dyDescent="0.2">
      <c r="A147" s="340"/>
      <c r="B147" s="341"/>
      <c r="C147" s="333"/>
      <c r="D147" s="332"/>
      <c r="E147" s="333"/>
      <c r="F147" s="343"/>
    </row>
    <row r="148" spans="1:6" s="345" customFormat="1" hidden="1" x14ac:dyDescent="0.2">
      <c r="A148" s="343"/>
      <c r="B148" s="343"/>
      <c r="C148" s="333"/>
      <c r="D148" s="332"/>
      <c r="E148" s="333"/>
      <c r="F148" s="343"/>
    </row>
    <row r="149" spans="1:6" s="344" customFormat="1" hidden="1" x14ac:dyDescent="0.2">
      <c r="A149" s="346"/>
      <c r="B149" s="347"/>
      <c r="C149" s="335"/>
      <c r="D149" s="328"/>
      <c r="E149" s="337"/>
      <c r="F149" s="328"/>
    </row>
    <row r="150" spans="1:6" s="344" customFormat="1" hidden="1" x14ac:dyDescent="0.2">
      <c r="A150" s="328"/>
      <c r="B150" s="328"/>
      <c r="C150" s="335"/>
      <c r="D150" s="328"/>
      <c r="E150" s="337"/>
      <c r="F150" s="328"/>
    </row>
    <row r="151" spans="1:6" s="345" customFormat="1" hidden="1" x14ac:dyDescent="0.2">
      <c r="A151" s="343"/>
      <c r="B151" s="343"/>
      <c r="C151" s="333"/>
      <c r="D151" s="332"/>
      <c r="E151" s="333"/>
      <c r="F151" s="343"/>
    </row>
    <row r="152" spans="1:6" s="344" customFormat="1" hidden="1" x14ac:dyDescent="0.2">
      <c r="A152" s="324"/>
      <c r="B152" s="347"/>
      <c r="C152" s="335"/>
      <c r="D152" s="328"/>
      <c r="E152" s="337"/>
      <c r="F152" s="328"/>
    </row>
    <row r="153" spans="1:6" s="344" customFormat="1" ht="12" hidden="1" customHeight="1" x14ac:dyDescent="0.2">
      <c r="A153" s="328"/>
      <c r="B153" s="328"/>
      <c r="C153" s="335"/>
      <c r="D153" s="328"/>
      <c r="E153" s="337"/>
      <c r="F153" s="328"/>
    </row>
    <row r="154" spans="1:6" s="345" customFormat="1" ht="12" hidden="1" customHeight="1" x14ac:dyDescent="0.2">
      <c r="A154" s="343"/>
      <c r="B154" s="343"/>
      <c r="C154" s="333"/>
      <c r="D154" s="332"/>
      <c r="E154" s="333"/>
      <c r="F154" s="343"/>
    </row>
    <row r="155" spans="1:6" s="344" customFormat="1" ht="12" hidden="1" customHeight="1" x14ac:dyDescent="0.2">
      <c r="A155" s="328"/>
      <c r="B155" s="347"/>
      <c r="C155" s="335"/>
      <c r="D155" s="328"/>
      <c r="E155" s="337"/>
      <c r="F155" s="328"/>
    </row>
    <row r="156" spans="1:6" s="344" customFormat="1" ht="12" hidden="1" customHeight="1" x14ac:dyDescent="0.2">
      <c r="A156" s="328"/>
      <c r="B156" s="328"/>
      <c r="C156" s="335"/>
      <c r="D156" s="328"/>
      <c r="E156" s="337"/>
      <c r="F156" s="328"/>
    </row>
    <row r="157" spans="1:6" s="344" customFormat="1" ht="12" hidden="1" customHeight="1" x14ac:dyDescent="0.2">
      <c r="A157" s="328"/>
      <c r="B157" s="328"/>
      <c r="C157" s="335"/>
      <c r="D157" s="328"/>
      <c r="E157" s="337"/>
      <c r="F157" s="328"/>
    </row>
    <row r="158" spans="1:6" s="345" customFormat="1" hidden="1" x14ac:dyDescent="0.2">
      <c r="A158" s="343"/>
      <c r="B158" s="343"/>
      <c r="C158" s="333"/>
      <c r="D158" s="332"/>
      <c r="E158" s="333"/>
      <c r="F158" s="343"/>
    </row>
    <row r="159" spans="1:6" ht="25.5" hidden="1" customHeight="1" x14ac:dyDescent="0.2">
      <c r="A159" s="348"/>
      <c r="B159" s="348"/>
      <c r="C159" s="349"/>
      <c r="D159" s="350"/>
      <c r="E159" s="349"/>
      <c r="F159" s="351"/>
    </row>
    <row r="160" spans="1:6" hidden="1" x14ac:dyDescent="0.2">
      <c r="A160" s="352" t="s">
        <v>541</v>
      </c>
      <c r="B160" s="352"/>
      <c r="C160" s="352"/>
      <c r="D160" s="352"/>
      <c r="E160" s="352"/>
      <c r="F160" s="352"/>
    </row>
    <row r="161" spans="1:7" hidden="1" x14ac:dyDescent="0.2">
      <c r="A161" s="352"/>
      <c r="B161" s="352"/>
      <c r="C161" s="352"/>
      <c r="D161" s="352"/>
      <c r="E161" s="352"/>
      <c r="F161" s="352"/>
    </row>
    <row r="162" spans="1:7" hidden="1" x14ac:dyDescent="0.2">
      <c r="A162" s="352"/>
      <c r="B162" s="352"/>
      <c r="C162" s="352"/>
      <c r="D162" s="352"/>
      <c r="E162" s="352"/>
      <c r="F162" s="352"/>
      <c r="G162" s="353"/>
    </row>
    <row r="163" spans="1:7" hidden="1" x14ac:dyDescent="0.2">
      <c r="A163" s="344"/>
      <c r="B163" s="344"/>
      <c r="C163" s="344"/>
      <c r="D163" s="354"/>
      <c r="E163" s="344"/>
      <c r="F163" s="344"/>
    </row>
    <row r="164" spans="1:7" hidden="1" x14ac:dyDescent="0.2">
      <c r="A164" s="352"/>
      <c r="B164" s="352"/>
      <c r="C164" s="352"/>
      <c r="D164" s="352"/>
      <c r="E164" s="352"/>
      <c r="F164" s="352"/>
    </row>
    <row r="165" spans="1:7" hidden="1" x14ac:dyDescent="0.2">
      <c r="A165" s="352"/>
      <c r="B165" s="352"/>
      <c r="C165" s="352"/>
      <c r="D165" s="352"/>
      <c r="E165" s="352"/>
      <c r="F165" s="352"/>
    </row>
    <row r="166" spans="1:7" x14ac:dyDescent="0.2">
      <c r="A166" s="352"/>
      <c r="B166" s="352"/>
      <c r="C166" s="352"/>
      <c r="D166" s="352"/>
      <c r="E166" s="352"/>
      <c r="F166" s="352"/>
    </row>
    <row r="167" spans="1:7" x14ac:dyDescent="0.2">
      <c r="A167" s="352"/>
      <c r="B167" s="352"/>
      <c r="C167" s="352"/>
      <c r="D167" s="352"/>
      <c r="E167" s="352"/>
      <c r="F167" s="352"/>
    </row>
    <row r="168" spans="1:7" x14ac:dyDescent="0.2">
      <c r="A168" s="352"/>
      <c r="B168" s="352"/>
      <c r="C168" s="352"/>
      <c r="D168" s="352"/>
      <c r="E168" s="352"/>
      <c r="F168" s="352"/>
    </row>
    <row r="169" spans="1:7" x14ac:dyDescent="0.2">
      <c r="A169" s="352"/>
      <c r="B169" s="352"/>
      <c r="C169" s="352"/>
      <c r="D169" s="352"/>
      <c r="E169" s="352"/>
      <c r="F169" s="352"/>
    </row>
    <row r="170" spans="1:7" x14ac:dyDescent="0.2">
      <c r="A170" s="352"/>
      <c r="B170" s="352"/>
      <c r="C170" s="352"/>
      <c r="D170" s="352"/>
      <c r="E170" s="352"/>
      <c r="F170" s="352"/>
    </row>
    <row r="171" spans="1:7" x14ac:dyDescent="0.2">
      <c r="A171" s="352"/>
      <c r="B171" s="352"/>
      <c r="C171" s="352"/>
      <c r="D171" s="352"/>
      <c r="E171" s="352"/>
      <c r="F171" s="352"/>
    </row>
    <row r="172" spans="1:7" x14ac:dyDescent="0.2">
      <c r="A172" s="352"/>
      <c r="B172" s="352"/>
      <c r="C172" s="352"/>
      <c r="D172" s="352"/>
      <c r="E172" s="352"/>
      <c r="F172" s="352"/>
    </row>
    <row r="173" spans="1:7" x14ac:dyDescent="0.2">
      <c r="A173" s="352"/>
      <c r="B173" s="352"/>
      <c r="C173" s="352"/>
      <c r="D173" s="352"/>
      <c r="E173" s="352"/>
      <c r="F173" s="352"/>
    </row>
    <row r="174" spans="1:7" x14ac:dyDescent="0.2">
      <c r="A174" s="352"/>
      <c r="B174" s="352"/>
      <c r="C174" s="352"/>
      <c r="D174" s="352"/>
      <c r="E174" s="352"/>
      <c r="F174" s="352"/>
    </row>
    <row r="175" spans="1:7" x14ac:dyDescent="0.2">
      <c r="A175" s="352"/>
      <c r="B175" s="352"/>
      <c r="C175" s="352"/>
      <c r="D175" s="352"/>
      <c r="E175" s="352"/>
      <c r="F175" s="352"/>
    </row>
  </sheetData>
  <mergeCells count="16">
    <mergeCell ref="A172:F172"/>
    <mergeCell ref="A173:F173"/>
    <mergeCell ref="A174:F174"/>
    <mergeCell ref="A175:F175"/>
    <mergeCell ref="A166:F166"/>
    <mergeCell ref="A167:F167"/>
    <mergeCell ref="A168:F168"/>
    <mergeCell ref="A169:F169"/>
    <mergeCell ref="A170:F170"/>
    <mergeCell ref="A171:F171"/>
    <mergeCell ref="A2:E2"/>
    <mergeCell ref="A160:F160"/>
    <mergeCell ref="A161:F161"/>
    <mergeCell ref="A162:G162"/>
    <mergeCell ref="A164:F164"/>
    <mergeCell ref="A165:F165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10_2019</vt:lpstr>
      <vt:lpstr>Město_příjmy</vt:lpstr>
      <vt:lpstr>Město_výdaje </vt:lpstr>
      <vt:lpstr>§6409 5901 -Rezerva 2019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2019-11-13T12:55:06Z</cp:lastPrinted>
  <dcterms:created xsi:type="dcterms:W3CDTF">2017-03-15T06:48:16Z</dcterms:created>
  <dcterms:modified xsi:type="dcterms:W3CDTF">2019-11-14T06:16:55Z</dcterms:modified>
</cp:coreProperties>
</file>