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0\"/>
    </mc:Choice>
  </mc:AlternateContent>
  <bookViews>
    <workbookView xWindow="-105" yWindow="-105" windowWidth="22155" windowHeight="11955"/>
  </bookViews>
  <sheets>
    <sheet name="Doplň. ukaz. 4_2020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24" i="6" l="1"/>
  <c r="C18" i="6"/>
  <c r="E18" i="6" s="1"/>
  <c r="C16" i="5"/>
  <c r="G266" i="3" l="1"/>
  <c r="G260" i="3"/>
  <c r="G190" i="3"/>
  <c r="G146" i="3"/>
  <c r="G121" i="3"/>
  <c r="G109" i="3"/>
  <c r="G91" i="3"/>
  <c r="G59" i="3"/>
  <c r="G23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18" i="3"/>
  <c r="G117" i="3"/>
  <c r="G116" i="3"/>
  <c r="G115" i="3"/>
  <c r="G106" i="3"/>
  <c r="G105" i="3"/>
  <c r="G104" i="3"/>
  <c r="G103" i="3"/>
  <c r="G102" i="3"/>
  <c r="G101" i="3"/>
  <c r="G10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397" i="2" l="1"/>
  <c r="H375" i="2"/>
  <c r="H369" i="2"/>
  <c r="H359" i="2"/>
  <c r="H282" i="2"/>
  <c r="H215" i="2"/>
  <c r="H180" i="2"/>
  <c r="H146" i="2"/>
  <c r="H104" i="2"/>
  <c r="H37" i="2"/>
  <c r="H21" i="2"/>
  <c r="H393" i="2" l="1"/>
  <c r="H392" i="2"/>
  <c r="H391" i="2"/>
  <c r="H390" i="2"/>
  <c r="H368" i="2"/>
  <c r="H365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35" i="2"/>
  <c r="H34" i="2"/>
  <c r="H33" i="2"/>
  <c r="H32" i="2"/>
  <c r="H31" i="2"/>
  <c r="H30" i="2"/>
  <c r="H29" i="2"/>
  <c r="H28" i="2"/>
  <c r="H27" i="2"/>
  <c r="H20" i="2"/>
  <c r="H19" i="2"/>
  <c r="H18" i="2"/>
  <c r="H17" i="2"/>
  <c r="H16" i="2"/>
  <c r="H15" i="2"/>
  <c r="H14" i="2"/>
  <c r="H13" i="2"/>
  <c r="H12" i="2"/>
  <c r="H10" i="2"/>
  <c r="G21" i="2" l="1"/>
  <c r="F23" i="3" l="1"/>
  <c r="E18" i="4" l="1"/>
  <c r="F59" i="3" l="1"/>
  <c r="E59" i="3"/>
  <c r="D59" i="3"/>
  <c r="G30" i="3"/>
  <c r="E23" i="3"/>
  <c r="D23" i="3"/>
  <c r="G37" i="2"/>
  <c r="F37" i="2"/>
  <c r="E37" i="2"/>
  <c r="G69" i="3" l="1"/>
  <c r="H11" i="2" l="1"/>
  <c r="G241" i="3" l="1"/>
  <c r="H295" i="2" l="1"/>
  <c r="F17" i="4" l="1"/>
  <c r="F13" i="4"/>
  <c r="F12" i="4"/>
  <c r="F11" i="4"/>
  <c r="E21" i="2" l="1"/>
  <c r="F21" i="2"/>
  <c r="H9" i="2"/>
  <c r="F121" i="3" l="1"/>
  <c r="D121" i="3"/>
  <c r="E121" i="3"/>
  <c r="G120" i="3"/>
  <c r="H102" i="2" l="1"/>
  <c r="G68" i="3" l="1"/>
  <c r="E14" i="4" l="1"/>
  <c r="G104" i="2" l="1"/>
  <c r="F104" i="2"/>
  <c r="E104" i="2"/>
  <c r="H46" i="2" l="1"/>
  <c r="H45" i="2"/>
  <c r="F260" i="3" l="1"/>
  <c r="F190" i="3"/>
  <c r="F146" i="3"/>
  <c r="F109" i="3"/>
  <c r="F91" i="3"/>
  <c r="F266" i="3" l="1"/>
  <c r="G369" i="2"/>
  <c r="F369" i="2"/>
  <c r="E369" i="2"/>
  <c r="H296" i="2" l="1"/>
  <c r="H294" i="2"/>
  <c r="H293" i="2"/>
  <c r="H292" i="2"/>
  <c r="G215" i="2" l="1"/>
  <c r="F215" i="2"/>
  <c r="E215" i="2"/>
  <c r="H144" i="2" l="1"/>
  <c r="G146" i="2"/>
  <c r="F146" i="2"/>
  <c r="E146" i="2"/>
  <c r="D18" i="4" l="1"/>
  <c r="C18" i="4"/>
  <c r="F16" i="4"/>
  <c r="D14" i="4"/>
  <c r="F14" i="4" s="1"/>
  <c r="C14" i="4"/>
  <c r="F10" i="4"/>
  <c r="F18" i="4" l="1"/>
  <c r="G119" i="3" l="1"/>
  <c r="G67" i="3" l="1"/>
  <c r="G397" i="2" l="1"/>
  <c r="H395" i="2"/>
  <c r="H394" i="2"/>
  <c r="G359" i="2"/>
  <c r="H291" i="2"/>
  <c r="G282" i="2"/>
  <c r="H213" i="2"/>
  <c r="H212" i="2"/>
  <c r="G180" i="2"/>
  <c r="H178" i="2"/>
  <c r="H154" i="2"/>
  <c r="H153" i="2"/>
  <c r="H152" i="2"/>
  <c r="G375" i="2" l="1"/>
  <c r="H57" i="2" l="1"/>
  <c r="H56" i="2"/>
  <c r="H55" i="2"/>
  <c r="H54" i="2"/>
  <c r="H53" i="2"/>
  <c r="H52" i="2"/>
  <c r="H51" i="2"/>
  <c r="H50" i="2"/>
  <c r="H49" i="2"/>
  <c r="H48" i="2"/>
  <c r="H47" i="2"/>
  <c r="H44" i="2"/>
  <c r="F397" i="2"/>
  <c r="F359" i="2"/>
  <c r="F282" i="2"/>
  <c r="F180" i="2"/>
  <c r="F375" i="2" l="1"/>
  <c r="E260" i="3" l="1"/>
  <c r="D260" i="3"/>
  <c r="E190" i="3"/>
  <c r="D190" i="3"/>
  <c r="E146" i="3"/>
  <c r="D146" i="3"/>
  <c r="E109" i="3"/>
  <c r="D109" i="3"/>
  <c r="E91" i="3"/>
  <c r="D91" i="3"/>
  <c r="E266" i="3" l="1"/>
  <c r="D266" i="3"/>
  <c r="E180" i="2" l="1"/>
  <c r="E397" i="2" l="1"/>
  <c r="E359" i="2"/>
  <c r="E282" i="2"/>
  <c r="E375" i="2" l="1"/>
</calcChain>
</file>

<file path=xl/sharedStrings.xml><?xml version="1.0" encoding="utf-8"?>
<sst xmlns="http://schemas.openxmlformats.org/spreadsheetml/2006/main" count="849" uniqueCount="553">
  <si>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</si>
  <si>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</si>
  <si>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</si>
  <si>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</si>
  <si>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</si>
  <si>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</si>
  <si>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</si>
  <si>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</si>
  <si>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</si>
  <si>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</si>
  <si>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</si>
  <si>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</si>
  <si>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</si>
  <si>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</si>
  <si>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</si>
  <si>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</si>
  <si>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</si>
  <si>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</si>
  <si>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</si>
  <si>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</si>
  <si>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</si>
  <si>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</si>
  <si>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</si>
  <si>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</si>
  <si>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</si>
  <si>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</si>
  <si>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</si>
  <si>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</si>
  <si>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</si>
  <si>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</si>
  <si>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</si>
  <si>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</si>
  <si>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</si>
  <si>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</si>
  <si>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</si>
  <si>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</si>
  <si>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</si>
  <si>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</si>
  <si>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</si>
  <si>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</si>
  <si>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</si>
  <si>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</si>
  <si>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</si>
  <si>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</si>
  <si>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</si>
  <si>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</si>
  <si>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</si>
  <si>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</si>
  <si>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</si>
  <si>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</si>
  <si>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</si>
  <si>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</si>
  <si>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</si>
  <si>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</si>
  <si>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</si>
  <si>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</si>
  <si>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</si>
  <si>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</si>
  <si>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</si>
  <si>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</si>
  <si>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</si>
  <si>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</si>
  <si>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</si>
  <si>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</si>
  <si>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</si>
  <si>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</si>
  <si>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</si>
  <si>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</si>
  <si>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</si>
  <si>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</si>
  <si>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</si>
  <si>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</si>
  <si>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</si>
  <si>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</si>
  <si>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</si>
  <si>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</si>
  <si>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</si>
  <si>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</si>
  <si>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</si>
  <si>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</si>
  <si>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</si>
  <si>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</si>
  <si>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</si>
  <si>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</si>
  <si>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</si>
  <si>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</si>
  <si>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</si>
  <si>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</si>
  <si>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</si>
  <si>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</si>
  <si>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</si>
  <si>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</si>
  <si>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</si>
  <si>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</si>
  <si>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</si>
  <si>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</si>
  <si>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</si>
  <si>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</si>
  <si>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</si>
  <si>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</si>
  <si>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</si>
  <si>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</si>
  <si>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</si>
  <si>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</si>
  <si>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</si>
  <si>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</si>
  <si>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</si>
  <si>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</si>
  <si>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</si>
  <si>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</si>
  <si>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</si>
  <si>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</si>
  <si>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</si>
  <si>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</si>
  <si>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</si>
  <si>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</si>
  <si>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</si>
  <si>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</si>
  <si>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</si>
  <si>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</si>
  <si>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</si>
  <si>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</si>
  <si>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</si>
  <si>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</si>
  <si>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</si>
  <si>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</si>
  <si>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</si>
  <si>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</si>
  <si>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</si>
  <si>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</si>
  <si>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</si>
  <si>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</si>
  <si>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</si>
  <si>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</si>
  <si>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</si>
  <si>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</si>
  <si>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</si>
  <si>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</si>
  <si>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</si>
  <si>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</si>
  <si>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</si>
  <si>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</si>
  <si>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</si>
  <si>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</si>
  <si>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</si>
  <si>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</si>
  <si>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</si>
  <si>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</si>
  <si>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</si>
  <si>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</si>
  <si>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</si>
  <si>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</si>
  <si>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</si>
  <si>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</si>
  <si>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</si>
  <si>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</si>
  <si>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</si>
  <si>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</si>
  <si>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</si>
  <si>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</si>
  <si>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</si>
  <si>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</si>
  <si>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</si>
  <si>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</si>
  <si>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</si>
  <si>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</si>
  <si>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</si>
  <si>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</si>
  <si>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</si>
  <si>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</si>
  <si>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</si>
  <si>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</si>
  <si>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</si>
  <si>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</si>
  <si>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</si>
  <si>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</si>
  <si>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</si>
  <si>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</si>
  <si>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</si>
  <si>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</si>
  <si>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</si>
  <si>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</si>
  <si>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</si>
  <si>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</si>
  <si>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</si>
  <si>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</si>
  <si>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</si>
  <si>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</si>
  <si>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</si>
  <si>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</si>
  <si>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</si>
  <si>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</si>
  <si>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</si>
  <si>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</si>
  <si>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</si>
  <si>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</si>
  <si>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</si>
  <si>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</si>
  <si>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</si>
  <si>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</si>
  <si>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</si>
  <si>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</si>
  <si>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</si>
  <si>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</si>
  <si>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</si>
  <si>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</si>
  <si>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</si>
  <si>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</si>
  <si>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</si>
  <si>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</si>
  <si>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</si>
  <si>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</si>
  <si>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</si>
  <si>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</si>
  <si>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</si>
  <si>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</si>
  <si>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</si>
  <si>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</si>
  <si>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</si>
  <si>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</si>
  <si>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</si>
  <si>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</si>
  <si>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</si>
  <si>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</si>
  <si>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</si>
  <si>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</si>
  <si>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</si>
  <si>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</si>
  <si>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</si>
  <si>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</si>
  <si>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</si>
  <si>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</si>
  <si>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</si>
  <si>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</si>
  <si>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</si>
  <si>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</si>
  <si>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</si>
  <si>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</si>
  <si>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</si>
  <si>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</si>
  <si>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</si>
  <si>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</si>
  <si>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</si>
  <si>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</si>
  <si>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</si>
  <si>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</si>
  <si>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</si>
  <si>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</si>
  <si>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</si>
  <si>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</si>
  <si>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</si>
  <si>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</si>
  <si>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</si>
  <si>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</si>
  <si>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</si>
  <si>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</si>
  <si>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</si>
  <si>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</si>
  <si>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</si>
  <si>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</si>
  <si>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</si>
  <si>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</si>
  <si>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</si>
  <si>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</si>
  <si>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</si>
  <si>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</si>
  <si>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</si>
  <si>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</si>
  <si>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</si>
  <si>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</si>
  <si>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</si>
  <si>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</si>
  <si>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</si>
  <si>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</si>
  <si>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</si>
  <si>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</si>
  <si>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</si>
  <si>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</si>
  <si>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</si>
  <si>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</si>
  <si>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</si>
  <si>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</si>
  <si>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</si>
  <si>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</si>
  <si>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</si>
  <si>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</si>
  <si>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</si>
  <si>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</si>
  <si>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</si>
  <si>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</si>
  <si>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</si>
  <si>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</si>
  <si>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</si>
  <si>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</si>
  <si>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</si>
  <si>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</si>
  <si>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</si>
  <si>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</si>
  <si>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</si>
  <si>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</si>
  <si>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</si>
  <si>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</si>
  <si>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</si>
  <si>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</si>
  <si>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</si>
  <si>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</si>
  <si>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</si>
  <si>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</si>
  <si>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</si>
  <si>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</si>
  <si>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</si>
  <si>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</si>
  <si>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</si>
  <si>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</si>
  <si>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</si>
  <si>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</si>
  <si>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</si>
  <si>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</si>
  <si>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</si>
  <si>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</si>
  <si>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</si>
  <si>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</si>
  <si>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</si>
  <si>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</si>
  <si>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</si>
  <si>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</si>
  <si>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</si>
  <si>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</si>
  <si>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</si>
  <si>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</si>
  <si>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</si>
  <si>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</si>
  <si>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</si>
  <si>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</si>
  <si>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</si>
  <si>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</si>
  <si>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</si>
  <si>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</si>
  <si>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</si>
  <si>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</si>
  <si>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</si>
  <si>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</si>
  <si>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</si>
  <si>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</si>
  <si>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</si>
  <si>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</si>
  <si>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</si>
  <si>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</si>
  <si>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</si>
  <si>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</si>
  <si>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</si>
  <si>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</si>
  <si>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</si>
  <si>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</si>
  <si>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</si>
  <si>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</si>
  <si>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</si>
  <si>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</si>
  <si>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</si>
  <si>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</si>
  <si>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</si>
  <si>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</si>
  <si>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</si>
  <si>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</si>
  <si>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</si>
  <si>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</si>
  <si>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</si>
  <si>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</si>
  <si>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</si>
  <si>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</si>
  <si>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</si>
  <si>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</si>
  <si>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</si>
  <si>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</si>
  <si>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</si>
  <si>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</si>
  <si>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</si>
  <si>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</si>
  <si>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</si>
  <si>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</si>
  <si>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</si>
  <si>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</si>
  <si>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</si>
  <si>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</si>
  <si>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</si>
  <si>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</si>
  <si>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</si>
  <si>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</si>
  <si>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</si>
  <si>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</si>
  <si>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</si>
  <si>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</si>
  <si>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</si>
  <si>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</si>
  <si>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</si>
  <si>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</si>
  <si>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</si>
  <si>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</si>
  <si>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</si>
  <si>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</si>
  <si>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</si>
  <si>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</si>
  <si>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</si>
  <si>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</si>
  <si>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</si>
  <si>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</si>
  <si>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</si>
  <si>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</si>
  <si>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</si>
  <si>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</si>
  <si>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</si>
  <si>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</si>
  <si>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</si>
  <si>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</si>
  <si>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</si>
  <si>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</si>
  <si>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</si>
  <si>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</si>
  <si>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</si>
  <si>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</si>
  <si>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</si>
  <si>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</si>
  <si>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</si>
  <si>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</si>
  <si>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</si>
  <si>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</si>
  <si>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</si>
  <si>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</si>
  <si>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</si>
  <si>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</si>
  <si>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</si>
  <si>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</si>
  <si>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</si>
  <si>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</si>
  <si>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</si>
  <si>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</si>
  <si>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</si>
  <si>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</si>
  <si>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</si>
  <si>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</si>
  <si>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</si>
  <si>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</si>
  <si>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</si>
  <si>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</si>
  <si>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</si>
  <si>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</si>
  <si>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</si>
  <si>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</si>
  <si>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</si>
  <si>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</si>
  <si>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</si>
  <si>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</si>
  <si>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</si>
  <si>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</si>
  <si>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</si>
  <si>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</si>
  <si>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</si>
  <si>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</si>
  <si>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</si>
  <si>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</si>
  <si>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</si>
  <si>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</si>
  <si>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</si>
  <si>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 xml:space="preserve">                                                ROZPOČET PŘÍJMŮ NA ROK 2020</t>
  </si>
  <si>
    <t>1-4/2020</t>
  </si>
  <si>
    <t>ROZPOČET VÝDAJŮ NA ROK 2020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</si>
  <si>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</si>
  <si>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</si>
  <si>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</si>
  <si>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</si>
  <si>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</si>
  <si>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pro obce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</si>
  <si>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</si>
  <si>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</si>
  <si>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</si>
  <si>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</si>
  <si>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</si>
  <si>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</si>
  <si>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</si>
  <si>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</si>
  <si>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</si>
  <si>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</si>
  <si>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</si>
  <si>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</si>
  <si>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</si>
  <si>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</si>
  <si>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</si>
  <si>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</si>
  <si>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</si>
  <si>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</si>
  <si>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</si>
  <si>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</si>
  <si>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</si>
  <si>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</si>
  <si>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</si>
  <si>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</si>
  <si>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</si>
  <si>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</si>
  <si>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Úprava křiž. Mládežnická x Bratislavská pro cyklostezku - IROP</t>
  </si>
  <si>
    <t>Přijaté nekapitálové prostř. a náhr. - nebytové hospodářství</t>
  </si>
  <si>
    <t>Zrušené místní poplatky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</si>
  <si>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</si>
  <si>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</si>
  <si>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</si>
  <si>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</si>
  <si>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 xml:space="preserve">                    Tabulka doplňujících ukazatelů za období 4/2020</t>
  </si>
  <si>
    <t>Integrace cizinců ve městě</t>
  </si>
  <si>
    <t>Ostat. neinv. přij. transfery  - projekt ,,Kvalita, efektivita, inovace"</t>
  </si>
  <si>
    <t>Přijaté nekapitálové příspěvky - ost. záležitosti v dopravě</t>
  </si>
  <si>
    <t>Ost. neinvest. přij. transfery ze SR - OPZ VPP - ZŠ Slovácká</t>
  </si>
  <si>
    <t>Krajský úřad JmK Brno - neinves. transfery - Domov seniorů</t>
  </si>
  <si>
    <t xml:space="preserve"> </t>
  </si>
  <si>
    <t>Přijaté pojistné náhrady - Nebytové hospodářství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</si>
  <si>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</si>
  <si>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</si>
  <si>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</si>
  <si>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</si>
  <si>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</si>
  <si>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</si>
  <si>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</si>
  <si>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</si>
  <si>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Opravy a údržba hasičských vozidel JSDH St. Břeclav</t>
  </si>
  <si>
    <t>030 OKT</t>
  </si>
  <si>
    <t>Projekt ,,Domovník - Preventista - prostředky na platy (po obdržení dotace bude část vrácena zpět do rez. OEK)</t>
  </si>
  <si>
    <t>090 MP</t>
  </si>
  <si>
    <t>Nákup ochraných pomůcek a materiálu (desinfekce, roušky, rukavice apod.)</t>
  </si>
  <si>
    <t>snížení rozpočtu TS a převod do rezervy OEK z důvodu negativního dopadu koronavirové krize do rozpočtu města</t>
  </si>
  <si>
    <t>010 TS</t>
  </si>
  <si>
    <t>snížení rozpočtu OSV a převod do rezervy OEK z důvodu negativního dopadu koronavirové krize do rozpočtu města</t>
  </si>
  <si>
    <t>020 OSV</t>
  </si>
  <si>
    <t>snížení rozpočtu MP a převod do rezervy OEK z důvodu negativního dopadu koronavirové krize do rozpočtu města</t>
  </si>
  <si>
    <t>snížení rozpočtu OM a převod do rezervy OEK z důvodu negativního dopadu koronavirové krize do rozpočtu města</t>
  </si>
  <si>
    <t>120 OM</t>
  </si>
  <si>
    <t>Stav k 30.4.2020</t>
  </si>
  <si>
    <t>Dosud neprovedené změny rozpočtu - rezervováno</t>
  </si>
  <si>
    <t>snížení rozpočtu OKT a převod do rezervy OEK z důvodu negativního dopadu koronavirové krize do rozpočtu města</t>
  </si>
  <si>
    <t>ZAPOJENÍ PROSTŘEDKŮ TŘ. 8 - FINANCOVÁNÍ (pol. 8115 u ORJ 110 OEK)</t>
  </si>
  <si>
    <t xml:space="preserve">    (v tis. Kč)</t>
  </si>
  <si>
    <t>Poznámka</t>
  </si>
  <si>
    <t xml:space="preserve">Schválený rozpočet 2020 - změna stavu peněž. prostř. na bank. účtech - zapojení do rozpočtu </t>
  </si>
  <si>
    <t>1.</t>
  </si>
  <si>
    <t xml:space="preserve">MKDS - oprava klienstské stanice </t>
  </si>
  <si>
    <t>Nedofinancované akce r. 2019</t>
  </si>
  <si>
    <t>Mobilní informační systém</t>
  </si>
  <si>
    <t>Montáž a navýšení hlavního jističe</t>
  </si>
  <si>
    <t>Stavební úpravy foyer MÚ Břeclav</t>
  </si>
  <si>
    <t>Navýšení rozpočtu u příjmu Souhrnný dotační vztah k SR (příspěvek na výkon st. správy pro r. 2020)</t>
  </si>
  <si>
    <t xml:space="preserve">schválený rozpočet města 46 164 tis., závazný ukazatel JmK 46 164,40 tis., rozdíl dorozpočtován a o tuto </t>
  </si>
  <si>
    <t>částku navýšen rozpočet tř. 8 - financování u OEK</t>
  </si>
  <si>
    <t>Finanční vypořádání - vratka nevyčerpaných prostř. dotace na výkon SPOD</t>
  </si>
  <si>
    <t>Finanční vypořádání - vratka nevyčerpaných prostř. na volby do Evropského parlamentu</t>
  </si>
  <si>
    <t>Příjem inv. transferu ze SR - Přírodní zahrada MŠ Kpt. Nálepky - bylo profinancováno v roce 2019</t>
  </si>
  <si>
    <t>Snížení rozpočtu inv. akcí OM  z důvodu negativního dopadu koronavirové krize do rozpočtu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</si>
</sst>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1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10" fillId="5" borderId="9" xfId="0" applyNumberFormat="1" applyFont="1" applyFill="1" applyBorder="1"/>
    <xf numFmtId="4" fontId="8" fillId="5" borderId="13" xfId="0" applyNumberFormat="1" applyFont="1" applyFill="1" applyBorder="1"/>
    <xf numFmtId="4" fontId="29" fillId="3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" fontId="2" fillId="5" borderId="11" xfId="0" applyNumberFormat="1" applyFont="1" applyFill="1" applyBorder="1"/>
    <xf numFmtId="4" fontId="10" fillId="0" borderId="6" xfId="0" applyNumberFormat="1" applyFont="1" applyFill="1" applyBorder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5" applyFont="1" applyAlignment="1">
      <alignment horizontal="center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46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6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1" fontId="2" fillId="0" borderId="12" xfId="5" applyNumberFormat="1" applyFont="1" applyBorder="1"/>
    <xf numFmtId="14" fontId="2" fillId="0" borderId="12" xfId="5" applyNumberFormat="1" applyFont="1" applyBorder="1"/>
    <xf numFmtId="4" fontId="2" fillId="0" borderId="12" xfId="5" applyNumberFormat="1" applyFont="1" applyBorder="1"/>
    <xf numFmtId="0" fontId="5" fillId="0" borderId="0" xfId="5" applyFont="1"/>
    <xf numFmtId="0" fontId="2" fillId="0" borderId="12" xfId="5" applyFont="1" applyBorder="1" applyAlignment="1">
      <alignment horizontal="left"/>
    </xf>
    <xf numFmtId="0" fontId="2" fillId="0" borderId="9" xfId="5" applyFont="1" applyBorder="1" applyAlignment="1">
      <alignment wrapText="1"/>
    </xf>
    <xf numFmtId="0" fontId="34" fillId="0" borderId="0" xfId="6" applyFont="1" applyAlignment="1">
      <alignment horizontal="center"/>
    </xf>
    <xf numFmtId="0" fontId="33" fillId="0" borderId="0" xfId="6" applyFont="1"/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0" fontId="33" fillId="0" borderId="9" xfId="6" applyFont="1" applyBorder="1" applyAlignment="1">
      <alignment horizontal="center"/>
    </xf>
    <xf numFmtId="14" fontId="33" fillId="0" borderId="9" xfId="6" applyNumberFormat="1" applyFont="1" applyBorder="1" applyAlignment="1">
      <alignment horizontal="center"/>
    </xf>
    <xf numFmtId="4" fontId="34" fillId="0" borderId="9" xfId="6" applyNumberFormat="1" applyFont="1" applyBorder="1"/>
    <xf numFmtId="0" fontId="33" fillId="0" borderId="9" xfId="6" applyFont="1" applyBorder="1"/>
    <xf numFmtId="0" fontId="33" fillId="0" borderId="9" xfId="6" applyFont="1" applyBorder="1" applyAlignment="1">
      <alignment horizontal="left"/>
    </xf>
    <xf numFmtId="4" fontId="33" fillId="0" borderId="9" xfId="6" applyNumberFormat="1" applyFont="1" applyBorder="1"/>
    <xf numFmtId="0" fontId="2" fillId="0" borderId="7" xfId="6" applyFont="1" applyBorder="1" applyProtection="1">
      <protection locked="0"/>
    </xf>
    <xf numFmtId="0" fontId="34" fillId="0" borderId="9" xfId="6" applyFont="1" applyBorder="1" applyAlignment="1">
      <alignment horizontal="right"/>
    </xf>
    <xf numFmtId="4" fontId="34" fillId="0" borderId="9" xfId="6" applyNumberFormat="1" applyFont="1" applyBorder="1" applyAlignment="1">
      <alignment horizontal="right"/>
    </xf>
    <xf numFmtId="0" fontId="33" fillId="0" borderId="7" xfId="6" applyFont="1" applyBorder="1"/>
    <xf numFmtId="0" fontId="2" fillId="0" borderId="47" xfId="6" applyFont="1" applyBorder="1" applyProtection="1">
      <protection locked="0"/>
    </xf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0" fontId="34" fillId="0" borderId="9" xfId="6" applyFont="1" applyBorder="1"/>
    <xf numFmtId="0" fontId="34" fillId="0" borderId="9" xfId="6" applyFont="1" applyBorder="1" applyAlignment="1">
      <alignment horizontal="left"/>
    </xf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18" sqref="J18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7"/>
      <c r="B1" s="147"/>
      <c r="C1" s="147"/>
      <c r="D1" s="147"/>
      <c r="E1" s="147"/>
      <c r="F1" s="147"/>
      <c r="G1" s="147"/>
    </row>
    <row r="2" spans="1:7" ht="16.5" customHeight="1" x14ac:dyDescent="0.25">
      <c r="A2" s="148"/>
      <c r="B2" s="149"/>
      <c r="C2" s="147"/>
      <c r="D2" s="147"/>
      <c r="E2" s="147"/>
      <c r="F2" s="147"/>
      <c r="G2" s="147"/>
    </row>
    <row r="3" spans="1:7" ht="15.75" x14ac:dyDescent="0.25">
      <c r="A3" s="148"/>
      <c r="B3" s="148" t="s">
        <v>371</v>
      </c>
      <c r="C3" s="147"/>
      <c r="D3" s="147"/>
      <c r="E3" s="147"/>
      <c r="F3" s="147"/>
      <c r="G3" s="147"/>
    </row>
    <row r="4" spans="1:7" ht="15.75" x14ac:dyDescent="0.25">
      <c r="A4" s="148"/>
      <c r="B4" s="185"/>
      <c r="C4" s="147"/>
      <c r="D4" s="147"/>
      <c r="E4" s="147"/>
      <c r="F4" s="147"/>
      <c r="G4" s="147"/>
    </row>
    <row r="5" spans="1:7" ht="21.75" customHeight="1" x14ac:dyDescent="0.3">
      <c r="A5" s="290" t="s">
        <v>505</v>
      </c>
      <c r="B5" s="291"/>
      <c r="C5" s="292"/>
      <c r="D5" s="292"/>
      <c r="E5" s="292"/>
      <c r="F5" s="147"/>
      <c r="G5" s="147"/>
    </row>
    <row r="6" spans="1:7" ht="15.75" x14ac:dyDescent="0.25">
      <c r="A6" s="150"/>
      <c r="B6" s="151"/>
      <c r="C6" s="151"/>
      <c r="D6" s="151"/>
      <c r="E6" s="151"/>
    </row>
    <row r="7" spans="1:7" ht="15" customHeight="1" thickBot="1" x14ac:dyDescent="0.25">
      <c r="A7" s="152"/>
      <c r="C7" s="153"/>
      <c r="D7" s="153"/>
      <c r="E7" s="153" t="s">
        <v>372</v>
      </c>
    </row>
    <row r="8" spans="1:7" ht="14.25" x14ac:dyDescent="0.2">
      <c r="B8" s="293" t="s">
        <v>373</v>
      </c>
      <c r="C8" s="154" t="s">
        <v>374</v>
      </c>
      <c r="D8" s="154" t="s">
        <v>375</v>
      </c>
      <c r="E8" s="154" t="s">
        <v>0</v>
      </c>
      <c r="F8" s="155" t="s">
        <v>376</v>
      </c>
      <c r="G8" s="156"/>
    </row>
    <row r="9" spans="1:7" ht="15" thickBot="1" x14ac:dyDescent="0.25">
      <c r="B9" s="294"/>
      <c r="C9" s="157" t="s">
        <v>377</v>
      </c>
      <c r="D9" s="157" t="s">
        <v>377</v>
      </c>
      <c r="E9" s="157" t="s">
        <v>377</v>
      </c>
      <c r="F9" s="158" t="s">
        <v>378</v>
      </c>
      <c r="G9" s="156"/>
    </row>
    <row r="10" spans="1:7" s="183" customFormat="1" ht="15.95" customHeight="1" thickTop="1" x14ac:dyDescent="0.25">
      <c r="B10" s="161" t="s">
        <v>379</v>
      </c>
      <c r="C10" s="162">
        <v>431645</v>
      </c>
      <c r="D10" s="162">
        <v>431645</v>
      </c>
      <c r="E10" s="162">
        <v>127883.2</v>
      </c>
      <c r="F10" s="163">
        <f>(E10/D10)*100</f>
        <v>29.62693880387819</v>
      </c>
      <c r="G10" s="184"/>
    </row>
    <row r="11" spans="1:7" s="183" customFormat="1" ht="15.95" customHeight="1" x14ac:dyDescent="0.25">
      <c r="B11" s="164" t="s">
        <v>380</v>
      </c>
      <c r="C11" s="165">
        <v>65912</v>
      </c>
      <c r="D11" s="165">
        <v>65932</v>
      </c>
      <c r="E11" s="165">
        <v>23767.7</v>
      </c>
      <c r="F11" s="163">
        <f t="shared" ref="F11:F14" si="0">(E11/D11)*100</f>
        <v>36.048807862646363</v>
      </c>
      <c r="G11" s="184"/>
    </row>
    <row r="12" spans="1:7" s="183" customFormat="1" ht="15.95" customHeight="1" x14ac:dyDescent="0.25">
      <c r="B12" s="164" t="s">
        <v>381</v>
      </c>
      <c r="C12" s="165">
        <v>19450</v>
      </c>
      <c r="D12" s="165">
        <v>19450</v>
      </c>
      <c r="E12" s="165">
        <v>2795.6</v>
      </c>
      <c r="F12" s="163">
        <f t="shared" si="0"/>
        <v>14.373264781491002</v>
      </c>
      <c r="G12" s="184"/>
    </row>
    <row r="13" spans="1:7" s="183" customFormat="1" ht="15.95" customHeight="1" x14ac:dyDescent="0.25">
      <c r="B13" s="166" t="s">
        <v>382</v>
      </c>
      <c r="C13" s="165">
        <v>99836</v>
      </c>
      <c r="D13" s="165">
        <v>144604.1</v>
      </c>
      <c r="E13" s="165">
        <v>50182</v>
      </c>
      <c r="F13" s="163">
        <f t="shared" si="0"/>
        <v>34.703027092592805</v>
      </c>
      <c r="G13" s="184"/>
    </row>
    <row r="14" spans="1:7" s="183" customFormat="1" ht="15.95" customHeight="1" thickBot="1" x14ac:dyDescent="0.3">
      <c r="B14" s="167" t="s">
        <v>383</v>
      </c>
      <c r="C14" s="168">
        <f>SUM(C10:C13)</f>
        <v>616843</v>
      </c>
      <c r="D14" s="168">
        <f>SUM(D10:D13)</f>
        <v>661631.1</v>
      </c>
      <c r="E14" s="168">
        <f>SUM(E10:E13)</f>
        <v>204628.5</v>
      </c>
      <c r="F14" s="163">
        <f t="shared" si="0"/>
        <v>30.927884133620687</v>
      </c>
      <c r="G14" s="184"/>
    </row>
    <row r="15" spans="1:7" s="183" customFormat="1" ht="15.95" customHeight="1" thickTop="1" x14ac:dyDescent="0.25">
      <c r="B15" s="169"/>
      <c r="C15" s="170"/>
      <c r="D15" s="170"/>
      <c r="E15" s="170"/>
      <c r="F15" s="171"/>
      <c r="G15" s="184"/>
    </row>
    <row r="16" spans="1:7" s="183" customFormat="1" ht="15.95" customHeight="1" x14ac:dyDescent="0.25">
      <c r="A16" s="184"/>
      <c r="B16" s="164" t="s">
        <v>384</v>
      </c>
      <c r="C16" s="165">
        <v>516401</v>
      </c>
      <c r="D16" s="165">
        <v>568492.69999999995</v>
      </c>
      <c r="E16" s="165">
        <v>190496</v>
      </c>
      <c r="F16" s="172">
        <f>(E16/D16)*100</f>
        <v>33.508961504694781</v>
      </c>
      <c r="G16" s="184"/>
    </row>
    <row r="17" spans="1:7" s="183" customFormat="1" ht="15.95" customHeight="1" x14ac:dyDescent="0.25">
      <c r="A17" s="184"/>
      <c r="B17" s="166" t="s">
        <v>385</v>
      </c>
      <c r="C17" s="165">
        <v>186343</v>
      </c>
      <c r="D17" s="165">
        <v>166428</v>
      </c>
      <c r="E17" s="165">
        <v>39887.5</v>
      </c>
      <c r="F17" s="172">
        <f t="shared" ref="F17:F18" si="1">(E17/D17)*100</f>
        <v>23.966820486937294</v>
      </c>
      <c r="G17" s="184"/>
    </row>
    <row r="18" spans="1:7" s="183" customFormat="1" ht="15.95" customHeight="1" thickBot="1" x14ac:dyDescent="0.3">
      <c r="A18" s="184"/>
      <c r="B18" s="167" t="s">
        <v>386</v>
      </c>
      <c r="C18" s="168">
        <f>SUM(C16:C17)</f>
        <v>702744</v>
      </c>
      <c r="D18" s="168">
        <f>SUM(D16:D17)</f>
        <v>734920.7</v>
      </c>
      <c r="E18" s="168">
        <f>SUM(E16:E17)</f>
        <v>230383.5</v>
      </c>
      <c r="F18" s="172">
        <f t="shared" si="1"/>
        <v>31.348076057729767</v>
      </c>
      <c r="G18" s="184"/>
    </row>
    <row r="19" spans="1:7" s="183" customFormat="1" ht="11.25" customHeight="1" thickTop="1" x14ac:dyDescent="0.25">
      <c r="B19" s="173"/>
      <c r="C19" s="174"/>
      <c r="D19" s="174"/>
      <c r="E19" s="174"/>
      <c r="F19" s="171"/>
      <c r="G19" s="184"/>
    </row>
    <row r="20" spans="1:7" s="183" customFormat="1" ht="15.95" customHeight="1" x14ac:dyDescent="0.25">
      <c r="B20" s="175" t="s">
        <v>387</v>
      </c>
      <c r="C20" s="176"/>
      <c r="D20" s="176"/>
      <c r="E20" s="176"/>
      <c r="F20" s="177"/>
      <c r="G20" s="184"/>
    </row>
    <row r="21" spans="1:7" s="183" customFormat="1" ht="15.95" customHeight="1" x14ac:dyDescent="0.2">
      <c r="B21" s="175" t="s">
        <v>388</v>
      </c>
      <c r="C21" s="178">
        <v>0</v>
      </c>
      <c r="D21" s="178">
        <v>0</v>
      </c>
      <c r="E21" s="178">
        <v>0</v>
      </c>
      <c r="F21" s="179"/>
    </row>
    <row r="22" spans="1:7" s="183" customFormat="1" ht="15.95" customHeight="1" thickBot="1" x14ac:dyDescent="0.25">
      <c r="B22" s="180" t="s">
        <v>389</v>
      </c>
      <c r="C22" s="181">
        <v>85901</v>
      </c>
      <c r="D22" s="181">
        <v>73289.600000000006</v>
      </c>
      <c r="E22" s="181">
        <v>25755</v>
      </c>
      <c r="F22" s="182"/>
    </row>
    <row r="25" spans="1:7" x14ac:dyDescent="0.2">
      <c r="B25" s="159" t="s">
        <v>390</v>
      </c>
    </row>
    <row r="26" spans="1:7" x14ac:dyDescent="0.2">
      <c r="B26" s="159" t="s">
        <v>391</v>
      </c>
      <c r="C26" s="159"/>
      <c r="D26" s="159"/>
      <c r="E26" s="159"/>
    </row>
    <row r="27" spans="1:7" ht="15" x14ac:dyDescent="0.2">
      <c r="B27" s="159"/>
      <c r="C27" s="160"/>
      <c r="D27" s="160"/>
      <c r="E27" s="160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9"/>
  <sheetViews>
    <sheetView zoomScale="95" zoomScaleNormal="95" workbookViewId="0">
      <pane xSplit="6" topLeftCell="G1" activePane="topRight" state="frozen"/>
      <selection pane="topRight" activeCell="D146" sqref="D146"/>
    </sheetView>
  </sheetViews>
  <sheetFormatPr defaultColWidth="9.140625" defaultRowHeight="15" x14ac:dyDescent="0.2"/>
  <cols>
    <col min="1" max="1" width="7.140625" style="65" customWidth="1"/>
    <col min="2" max="2" width="6.42578125" style="65" customWidth="1"/>
    <col min="3" max="3" width="7.28515625" style="65" customWidth="1"/>
    <col min="4" max="4" width="74" style="65" customWidth="1"/>
    <col min="5" max="5" width="13.5703125" style="194" customWidth="1"/>
    <col min="6" max="6" width="14.7109375" style="194" customWidth="1"/>
    <col min="7" max="7" width="14.7109375" style="212" customWidth="1"/>
    <col min="8" max="8" width="8.28515625" style="1" customWidth="1"/>
    <col min="9" max="16384" width="9.140625" style="1"/>
  </cols>
  <sheetData>
    <row r="1" spans="1:8" ht="21.75" customHeight="1" x14ac:dyDescent="0.25">
      <c r="A1" s="295" t="s">
        <v>93</v>
      </c>
      <c r="B1" s="296"/>
      <c r="C1" s="296"/>
      <c r="D1" s="53"/>
      <c r="E1" s="193"/>
      <c r="F1" s="19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300" t="s">
        <v>463</v>
      </c>
      <c r="B3" s="300"/>
      <c r="C3" s="300"/>
      <c r="D3" s="296"/>
      <c r="E3" s="195"/>
      <c r="F3" s="195"/>
      <c r="G3" s="213"/>
    </row>
    <row r="4" spans="1:8" s="50" customFormat="1" ht="15" customHeight="1" thickBot="1" x14ac:dyDescent="0.35">
      <c r="A4" s="51"/>
      <c r="B4" s="51"/>
      <c r="C4" s="51"/>
      <c r="D4" s="51"/>
      <c r="E4" s="196"/>
      <c r="F4" s="196"/>
      <c r="G4" s="213"/>
    </row>
    <row r="5" spans="1:8" s="50" customFormat="1" ht="15" customHeight="1" x14ac:dyDescent="0.25">
      <c r="A5" s="24" t="s">
        <v>14</v>
      </c>
      <c r="B5" s="24" t="s">
        <v>425</v>
      </c>
      <c r="C5" s="24" t="s">
        <v>426</v>
      </c>
      <c r="D5" s="23" t="s">
        <v>12</v>
      </c>
      <c r="E5" s="22" t="s">
        <v>11</v>
      </c>
      <c r="F5" s="22" t="s">
        <v>11</v>
      </c>
      <c r="G5" s="22" t="s">
        <v>0</v>
      </c>
      <c r="H5" s="118" t="s">
        <v>369</v>
      </c>
    </row>
    <row r="6" spans="1:8" s="50" customFormat="1" ht="15" customHeight="1" thickBot="1" x14ac:dyDescent="0.3">
      <c r="A6" s="21"/>
      <c r="B6" s="21"/>
      <c r="C6" s="21"/>
      <c r="D6" s="20"/>
      <c r="E6" s="197" t="s">
        <v>10</v>
      </c>
      <c r="F6" s="197" t="s">
        <v>9</v>
      </c>
      <c r="G6" s="235" t="s">
        <v>464</v>
      </c>
      <c r="H6" s="126" t="s">
        <v>370</v>
      </c>
    </row>
    <row r="7" spans="1:8" s="50" customFormat="1" ht="17.45" customHeight="1" thickTop="1" x14ac:dyDescent="0.3">
      <c r="A7" s="95">
        <v>10</v>
      </c>
      <c r="B7" s="96"/>
      <c r="C7" s="96"/>
      <c r="D7" s="95" t="s">
        <v>366</v>
      </c>
      <c r="E7" s="228"/>
      <c r="F7" s="187"/>
      <c r="G7" s="219"/>
      <c r="H7" s="131"/>
    </row>
    <row r="8" spans="1:8" s="50" customFormat="1" ht="14.25" customHeight="1" x14ac:dyDescent="0.3">
      <c r="A8" s="47"/>
      <c r="B8" s="121"/>
      <c r="C8" s="269"/>
      <c r="D8" s="269"/>
      <c r="E8" s="229"/>
      <c r="F8" s="198"/>
      <c r="G8" s="214"/>
      <c r="H8" s="120"/>
    </row>
    <row r="9" spans="1:8" s="50" customFormat="1" ht="15" hidden="1" customHeight="1" x14ac:dyDescent="0.2">
      <c r="A9" s="47">
        <v>221</v>
      </c>
      <c r="B9" s="43"/>
      <c r="C9" s="49">
        <v>4122</v>
      </c>
      <c r="D9" s="269" t="s">
        <v>427</v>
      </c>
      <c r="E9" s="57">
        <v>0</v>
      </c>
      <c r="F9" s="189">
        <v>0</v>
      </c>
      <c r="G9" s="117">
        <v>0</v>
      </c>
      <c r="H9" s="116" t="e">
        <f>(#REF!/F9)*100</f>
        <v>#REF!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393</v>
      </c>
      <c r="E10" s="57">
        <v>125</v>
      </c>
      <c r="F10" s="189">
        <v>125</v>
      </c>
      <c r="G10" s="117">
        <v>78.400000000000006</v>
      </c>
      <c r="H10" s="116">
        <f>(G10/F10)*100</f>
        <v>62.720000000000006</v>
      </c>
    </row>
    <row r="11" spans="1:8" s="50" customFormat="1" ht="15" hidden="1" customHeight="1" x14ac:dyDescent="0.2">
      <c r="A11" s="44"/>
      <c r="B11" s="43">
        <v>2221</v>
      </c>
      <c r="C11" s="13">
        <v>2329</v>
      </c>
      <c r="D11" s="13" t="s">
        <v>455</v>
      </c>
      <c r="E11" s="57">
        <v>0</v>
      </c>
      <c r="F11" s="189">
        <v>0</v>
      </c>
      <c r="G11" s="117">
        <v>0</v>
      </c>
      <c r="H11" s="116" t="e">
        <f>(#REF!/F11)*100</f>
        <v>#REF!</v>
      </c>
    </row>
    <row r="12" spans="1:8" s="50" customFormat="1" ht="15" customHeight="1" x14ac:dyDescent="0.2">
      <c r="A12" s="44"/>
      <c r="B12" s="43">
        <v>2219</v>
      </c>
      <c r="C12" s="13">
        <v>2322</v>
      </c>
      <c r="D12" s="13" t="s">
        <v>483</v>
      </c>
      <c r="E12" s="57">
        <v>0</v>
      </c>
      <c r="F12" s="189">
        <v>0</v>
      </c>
      <c r="G12" s="117">
        <v>13.7</v>
      </c>
      <c r="H12" s="116" t="e">
        <f t="shared" ref="H12:H21" si="0">(G12/F12)*100</f>
        <v>#DIV/0!</v>
      </c>
    </row>
    <row r="13" spans="1:8" s="50" customFormat="1" ht="15" customHeight="1" x14ac:dyDescent="0.2">
      <c r="A13" s="44"/>
      <c r="B13" s="43">
        <v>2219</v>
      </c>
      <c r="C13" s="13">
        <v>2329</v>
      </c>
      <c r="D13" s="33" t="s">
        <v>501</v>
      </c>
      <c r="E13" s="57">
        <v>0</v>
      </c>
      <c r="F13" s="189">
        <v>0</v>
      </c>
      <c r="G13" s="117">
        <v>11.5</v>
      </c>
      <c r="H13" s="116" t="e">
        <f t="shared" si="0"/>
        <v>#DIV/0!</v>
      </c>
    </row>
    <row r="14" spans="1:8" s="50" customFormat="1" ht="15" customHeight="1" x14ac:dyDescent="0.2">
      <c r="A14" s="44"/>
      <c r="B14" s="43">
        <v>3631</v>
      </c>
      <c r="C14" s="13">
        <v>2324</v>
      </c>
      <c r="D14" s="13" t="s">
        <v>347</v>
      </c>
      <c r="E14" s="57">
        <v>397</v>
      </c>
      <c r="F14" s="189">
        <v>397</v>
      </c>
      <c r="G14" s="117">
        <v>230.6</v>
      </c>
      <c r="H14" s="116">
        <f t="shared" si="0"/>
        <v>58.085642317380348</v>
      </c>
    </row>
    <row r="15" spans="1:8" s="50" customFormat="1" ht="15" customHeight="1" x14ac:dyDescent="0.2">
      <c r="A15" s="44"/>
      <c r="B15" s="43">
        <v>3639</v>
      </c>
      <c r="C15" s="13">
        <v>2111</v>
      </c>
      <c r="D15" s="13" t="s">
        <v>432</v>
      </c>
      <c r="E15" s="57">
        <v>2043</v>
      </c>
      <c r="F15" s="189">
        <v>2043</v>
      </c>
      <c r="G15" s="117">
        <v>478.6</v>
      </c>
      <c r="H15" s="116">
        <f t="shared" si="0"/>
        <v>23.426333822809596</v>
      </c>
    </row>
    <row r="16" spans="1:8" s="50" customFormat="1" ht="15" customHeight="1" x14ac:dyDescent="0.2">
      <c r="A16" s="44"/>
      <c r="B16" s="43">
        <v>3723</v>
      </c>
      <c r="C16" s="13">
        <v>2119</v>
      </c>
      <c r="D16" s="13" t="s">
        <v>502</v>
      </c>
      <c r="E16" s="57">
        <v>0</v>
      </c>
      <c r="F16" s="189">
        <v>0</v>
      </c>
      <c r="G16" s="117">
        <v>1.7</v>
      </c>
      <c r="H16" s="116" t="e">
        <f t="shared" si="0"/>
        <v>#DIV/0!</v>
      </c>
    </row>
    <row r="17" spans="1:13" s="50" customFormat="1" ht="15" customHeight="1" x14ac:dyDescent="0.2">
      <c r="A17" s="44"/>
      <c r="B17" s="43">
        <v>3725</v>
      </c>
      <c r="C17" s="13">
        <v>2324</v>
      </c>
      <c r="D17" s="13" t="s">
        <v>346</v>
      </c>
      <c r="E17" s="57">
        <v>3395</v>
      </c>
      <c r="F17" s="189">
        <v>3395</v>
      </c>
      <c r="G17" s="117">
        <v>801.3</v>
      </c>
      <c r="H17" s="116">
        <f t="shared" si="0"/>
        <v>23.602356406480116</v>
      </c>
    </row>
    <row r="18" spans="1:13" s="50" customFormat="1" ht="18" customHeight="1" x14ac:dyDescent="0.2">
      <c r="A18" s="286"/>
      <c r="B18" s="287">
        <v>3745</v>
      </c>
      <c r="C18" s="33">
        <v>2111</v>
      </c>
      <c r="D18" s="33" t="s">
        <v>503</v>
      </c>
      <c r="E18" s="58">
        <v>0</v>
      </c>
      <c r="F18" s="191">
        <v>0</v>
      </c>
      <c r="G18" s="117">
        <v>30</v>
      </c>
      <c r="H18" s="116" t="e">
        <f t="shared" si="0"/>
        <v>#DIV/0!</v>
      </c>
    </row>
    <row r="19" spans="1:13" s="281" customFormat="1" ht="18" customHeight="1" x14ac:dyDescent="0.2">
      <c r="A19" s="43"/>
      <c r="B19" s="43">
        <v>3745</v>
      </c>
      <c r="C19" s="13">
        <v>2324</v>
      </c>
      <c r="D19" s="13" t="s">
        <v>484</v>
      </c>
      <c r="E19" s="57">
        <v>0</v>
      </c>
      <c r="F19" s="189">
        <v>0</v>
      </c>
      <c r="G19" s="117">
        <v>1.6</v>
      </c>
      <c r="H19" s="116" t="e">
        <f t="shared" si="0"/>
        <v>#DIV/0!</v>
      </c>
    </row>
    <row r="20" spans="1:13" s="281" customFormat="1" ht="18" customHeight="1" thickBot="1" x14ac:dyDescent="0.25">
      <c r="A20" s="287"/>
      <c r="B20" s="287">
        <v>6409</v>
      </c>
      <c r="C20" s="33">
        <v>2328</v>
      </c>
      <c r="D20" s="33" t="s">
        <v>504</v>
      </c>
      <c r="E20" s="58">
        <v>0</v>
      </c>
      <c r="F20" s="191">
        <v>0</v>
      </c>
      <c r="G20" s="124">
        <v>0</v>
      </c>
      <c r="H20" s="125" t="e">
        <f t="shared" si="0"/>
        <v>#DIV/0!</v>
      </c>
    </row>
    <row r="21" spans="1:13" s="213" customFormat="1" ht="24.75" customHeight="1" thickTop="1" thickBot="1" x14ac:dyDescent="0.3">
      <c r="A21" s="225"/>
      <c r="B21" s="226"/>
      <c r="C21" s="226"/>
      <c r="D21" s="227" t="s">
        <v>364</v>
      </c>
      <c r="E21" s="92">
        <f t="shared" ref="E21:F21" si="1">SUM(E9:E19)</f>
        <v>5960</v>
      </c>
      <c r="F21" s="192">
        <f t="shared" si="1"/>
        <v>5960</v>
      </c>
      <c r="G21" s="216">
        <f>SUM(G9:G20)</f>
        <v>1647.3999999999999</v>
      </c>
      <c r="H21" s="123">
        <f t="shared" si="0"/>
        <v>27.640939597315434</v>
      </c>
      <c r="I21" s="289"/>
      <c r="J21" s="280"/>
      <c r="K21" s="280"/>
      <c r="L21" s="280"/>
      <c r="M21" s="280"/>
    </row>
    <row r="22" spans="1:13" s="50" customFormat="1" ht="15" customHeight="1" thickBot="1" x14ac:dyDescent="0.35">
      <c r="A22" s="51"/>
      <c r="B22" s="51"/>
      <c r="C22" s="51"/>
      <c r="D22" s="51"/>
      <c r="E22" s="196"/>
      <c r="F22" s="196"/>
      <c r="G22" s="213"/>
    </row>
    <row r="23" spans="1:13" s="50" customFormat="1" ht="15" customHeight="1" x14ac:dyDescent="0.25">
      <c r="A23" s="24" t="s">
        <v>14</v>
      </c>
      <c r="B23" s="24" t="s">
        <v>425</v>
      </c>
      <c r="C23" s="24" t="s">
        <v>426</v>
      </c>
      <c r="D23" s="23" t="s">
        <v>12</v>
      </c>
      <c r="E23" s="22" t="s">
        <v>11</v>
      </c>
      <c r="F23" s="22" t="s">
        <v>11</v>
      </c>
      <c r="G23" s="22" t="s">
        <v>0</v>
      </c>
      <c r="H23" s="118" t="s">
        <v>369</v>
      </c>
    </row>
    <row r="24" spans="1:13" s="50" customFormat="1" ht="15" customHeight="1" thickBot="1" x14ac:dyDescent="0.3">
      <c r="A24" s="21"/>
      <c r="B24" s="21"/>
      <c r="C24" s="21"/>
      <c r="D24" s="20"/>
      <c r="E24" s="197" t="s">
        <v>10</v>
      </c>
      <c r="F24" s="197" t="s">
        <v>9</v>
      </c>
      <c r="G24" s="235" t="s">
        <v>464</v>
      </c>
      <c r="H24" s="126" t="s">
        <v>370</v>
      </c>
    </row>
    <row r="25" spans="1:13" s="50" customFormat="1" ht="15" customHeight="1" thickTop="1" x14ac:dyDescent="0.3">
      <c r="A25" s="275">
        <v>20</v>
      </c>
      <c r="B25" s="121"/>
      <c r="C25" s="121"/>
      <c r="D25" s="275" t="s">
        <v>466</v>
      </c>
      <c r="E25" s="229"/>
      <c r="F25" s="229"/>
      <c r="G25" s="276"/>
      <c r="H25" s="277"/>
    </row>
    <row r="26" spans="1:13" s="50" customFormat="1" ht="15" customHeight="1" x14ac:dyDescent="0.3">
      <c r="A26" s="272"/>
      <c r="B26" s="272"/>
      <c r="C26" s="272"/>
      <c r="D26" s="272"/>
      <c r="E26" s="186"/>
      <c r="F26" s="186"/>
      <c r="G26" s="273"/>
      <c r="H26" s="274"/>
    </row>
    <row r="27" spans="1:13" x14ac:dyDescent="0.2">
      <c r="A27" s="13">
        <v>13011</v>
      </c>
      <c r="B27" s="13"/>
      <c r="C27" s="13">
        <v>4116</v>
      </c>
      <c r="D27" s="13" t="s">
        <v>417</v>
      </c>
      <c r="E27" s="57">
        <v>0</v>
      </c>
      <c r="F27" s="189">
        <v>3472.8</v>
      </c>
      <c r="G27" s="117">
        <v>3472.8</v>
      </c>
      <c r="H27" s="116">
        <f t="shared" ref="H27:H35" si="2">(G27/F27)*100</f>
        <v>100</v>
      </c>
    </row>
    <row r="28" spans="1:13" x14ac:dyDescent="0.2">
      <c r="A28" s="13">
        <v>13015</v>
      </c>
      <c r="B28" s="13"/>
      <c r="C28" s="13">
        <v>4116</v>
      </c>
      <c r="D28" s="13" t="s">
        <v>418</v>
      </c>
      <c r="E28" s="57">
        <v>0</v>
      </c>
      <c r="F28" s="189">
        <v>1228.3</v>
      </c>
      <c r="G28" s="117">
        <v>1228.2</v>
      </c>
      <c r="H28" s="116">
        <f t="shared" si="2"/>
        <v>99.991858666449573</v>
      </c>
    </row>
    <row r="29" spans="1:13" s="50" customFormat="1" ht="15" customHeight="1" x14ac:dyDescent="0.2">
      <c r="A29" s="44">
        <v>14007</v>
      </c>
      <c r="B29" s="43"/>
      <c r="C29" s="13">
        <v>4116</v>
      </c>
      <c r="D29" s="13" t="s">
        <v>506</v>
      </c>
      <c r="E29" s="57">
        <v>0</v>
      </c>
      <c r="F29" s="189">
        <v>500.1</v>
      </c>
      <c r="G29" s="117">
        <v>499.9</v>
      </c>
      <c r="H29" s="116">
        <f t="shared" si="2"/>
        <v>99.960007998400314</v>
      </c>
    </row>
    <row r="30" spans="1:13" s="50" customFormat="1" ht="15" customHeight="1" x14ac:dyDescent="0.2">
      <c r="A30" s="44">
        <v>13013</v>
      </c>
      <c r="B30" s="43"/>
      <c r="C30" s="13">
        <v>4116</v>
      </c>
      <c r="D30" s="13" t="s">
        <v>468</v>
      </c>
      <c r="E30" s="57">
        <v>4132</v>
      </c>
      <c r="F30" s="189">
        <v>5987.6</v>
      </c>
      <c r="G30" s="117">
        <v>1855.5</v>
      </c>
      <c r="H30" s="116">
        <f t="shared" si="2"/>
        <v>30.989044024316918</v>
      </c>
    </row>
    <row r="31" spans="1:13" s="50" customFormat="1" ht="15" customHeight="1" x14ac:dyDescent="0.2">
      <c r="A31" s="44"/>
      <c r="B31" s="43"/>
      <c r="C31" s="13">
        <v>4121</v>
      </c>
      <c r="D31" s="13" t="s">
        <v>469</v>
      </c>
      <c r="E31" s="57">
        <v>34</v>
      </c>
      <c r="F31" s="189">
        <v>34</v>
      </c>
      <c r="G31" s="117">
        <v>10</v>
      </c>
      <c r="H31" s="116">
        <f t="shared" si="2"/>
        <v>29.411764705882355</v>
      </c>
    </row>
    <row r="32" spans="1:13" s="50" customFormat="1" ht="15" customHeight="1" x14ac:dyDescent="0.2">
      <c r="A32" s="44"/>
      <c r="B32" s="43">
        <v>3599</v>
      </c>
      <c r="C32" s="13">
        <v>2324</v>
      </c>
      <c r="D32" s="13" t="s">
        <v>470</v>
      </c>
      <c r="E32" s="57">
        <v>5</v>
      </c>
      <c r="F32" s="189">
        <v>5</v>
      </c>
      <c r="G32" s="117">
        <v>1</v>
      </c>
      <c r="H32" s="116">
        <f t="shared" si="2"/>
        <v>20</v>
      </c>
    </row>
    <row r="33" spans="1:8" s="50" customFormat="1" ht="15" customHeight="1" x14ac:dyDescent="0.2">
      <c r="A33" s="44"/>
      <c r="B33" s="43">
        <v>4171</v>
      </c>
      <c r="C33" s="13">
        <v>2229</v>
      </c>
      <c r="D33" s="13" t="s">
        <v>485</v>
      </c>
      <c r="E33" s="57">
        <v>0</v>
      </c>
      <c r="F33" s="189">
        <v>0</v>
      </c>
      <c r="G33" s="117">
        <v>0.2</v>
      </c>
      <c r="H33" s="116" t="e">
        <f t="shared" si="2"/>
        <v>#DIV/0!</v>
      </c>
    </row>
    <row r="34" spans="1:8" s="50" customFormat="1" ht="15" customHeight="1" x14ac:dyDescent="0.2">
      <c r="A34" s="44"/>
      <c r="B34" s="43">
        <v>4399</v>
      </c>
      <c r="C34" s="13">
        <v>2321</v>
      </c>
      <c r="D34" s="13" t="s">
        <v>486</v>
      </c>
      <c r="E34" s="57">
        <v>0</v>
      </c>
      <c r="F34" s="189">
        <v>20</v>
      </c>
      <c r="G34" s="117">
        <v>20</v>
      </c>
      <c r="H34" s="116">
        <f t="shared" si="2"/>
        <v>100</v>
      </c>
    </row>
    <row r="35" spans="1:8" s="50" customFormat="1" ht="15" customHeight="1" x14ac:dyDescent="0.2">
      <c r="A35" s="44"/>
      <c r="B35" s="43">
        <v>6330</v>
      </c>
      <c r="C35" s="13">
        <v>4132</v>
      </c>
      <c r="D35" s="13" t="s">
        <v>487</v>
      </c>
      <c r="E35" s="57">
        <v>0</v>
      </c>
      <c r="F35" s="189">
        <v>0</v>
      </c>
      <c r="G35" s="117">
        <v>560</v>
      </c>
      <c r="H35" s="116" t="e">
        <f t="shared" si="2"/>
        <v>#DIV/0!</v>
      </c>
    </row>
    <row r="36" spans="1:8" s="50" customFormat="1" ht="15" customHeight="1" thickBot="1" x14ac:dyDescent="0.35">
      <c r="A36" s="272"/>
      <c r="B36" s="272"/>
      <c r="C36" s="272"/>
      <c r="D36" s="272"/>
      <c r="E36" s="186"/>
      <c r="F36" s="188"/>
      <c r="G36" s="282"/>
      <c r="H36" s="274"/>
    </row>
    <row r="37" spans="1:8" s="213" customFormat="1" ht="24.75" customHeight="1" thickTop="1" thickBot="1" x14ac:dyDescent="0.3">
      <c r="A37" s="225"/>
      <c r="B37" s="226"/>
      <c r="C37" s="226"/>
      <c r="D37" s="227" t="s">
        <v>467</v>
      </c>
      <c r="E37" s="92">
        <f t="shared" ref="E37:G37" si="3">SUM(E25:E36)</f>
        <v>4171</v>
      </c>
      <c r="F37" s="192">
        <f t="shared" si="3"/>
        <v>11247.800000000001</v>
      </c>
      <c r="G37" s="216">
        <f t="shared" si="3"/>
        <v>7647.5999999999995</v>
      </c>
      <c r="H37" s="123">
        <f t="shared" ref="H37" si="4">(G37/F37)*100</f>
        <v>67.991962872739549</v>
      </c>
    </row>
    <row r="38" spans="1:8" s="50" customFormat="1" ht="15" customHeight="1" x14ac:dyDescent="0.3">
      <c r="A38" s="278"/>
      <c r="B38" s="278"/>
      <c r="C38" s="278"/>
      <c r="D38" s="278"/>
      <c r="E38" s="279"/>
      <c r="F38" s="279"/>
      <c r="G38" s="280"/>
      <c r="H38" s="281"/>
    </row>
    <row r="39" spans="1:8" ht="27.75" customHeight="1" thickBot="1" x14ac:dyDescent="0.3">
      <c r="A39" s="7"/>
      <c r="B39" s="7"/>
      <c r="C39" s="7"/>
      <c r="D39" s="8"/>
      <c r="E39" s="100"/>
      <c r="F39" s="100"/>
    </row>
    <row r="40" spans="1:8" ht="15.75" x14ac:dyDescent="0.25">
      <c r="A40" s="24" t="s">
        <v>14</v>
      </c>
      <c r="B40" s="24" t="s">
        <v>425</v>
      </c>
      <c r="C40" s="24" t="s">
        <v>426</v>
      </c>
      <c r="D40" s="23" t="s">
        <v>12</v>
      </c>
      <c r="E40" s="22" t="s">
        <v>11</v>
      </c>
      <c r="F40" s="22" t="s">
        <v>11</v>
      </c>
      <c r="G40" s="22" t="s">
        <v>0</v>
      </c>
      <c r="H40" s="118" t="s">
        <v>369</v>
      </c>
    </row>
    <row r="41" spans="1:8" ht="15.75" customHeight="1" thickBot="1" x14ac:dyDescent="0.3">
      <c r="A41" s="21"/>
      <c r="B41" s="21"/>
      <c r="C41" s="21"/>
      <c r="D41" s="20"/>
      <c r="E41" s="197" t="s">
        <v>10</v>
      </c>
      <c r="F41" s="199" t="s">
        <v>9</v>
      </c>
      <c r="G41" s="235" t="s">
        <v>464</v>
      </c>
      <c r="H41" s="119" t="s">
        <v>370</v>
      </c>
    </row>
    <row r="42" spans="1:8" ht="16.5" customHeight="1" thickTop="1" x14ac:dyDescent="0.25">
      <c r="A42" s="39">
        <v>30</v>
      </c>
      <c r="B42" s="30"/>
      <c r="C42" s="30"/>
      <c r="D42" s="29" t="s">
        <v>90</v>
      </c>
      <c r="E42" s="88"/>
      <c r="F42" s="202"/>
      <c r="G42" s="214"/>
      <c r="H42" s="120"/>
    </row>
    <row r="43" spans="1:8" ht="16.5" customHeight="1" x14ac:dyDescent="0.25">
      <c r="A43" s="39"/>
      <c r="B43" s="30"/>
      <c r="C43" s="30"/>
      <c r="D43" s="29"/>
      <c r="E43" s="56"/>
      <c r="F43" s="189"/>
      <c r="G43" s="214"/>
      <c r="H43" s="120"/>
    </row>
    <row r="44" spans="1:8" ht="15" hidden="1" customHeight="1" x14ac:dyDescent="0.25">
      <c r="A44" s="47"/>
      <c r="B44" s="30"/>
      <c r="C44" s="49">
        <v>4113</v>
      </c>
      <c r="D44" s="35" t="s">
        <v>356</v>
      </c>
      <c r="E44" s="57">
        <v>0</v>
      </c>
      <c r="F44" s="189">
        <v>0</v>
      </c>
      <c r="G44" s="117">
        <v>0</v>
      </c>
      <c r="H44" s="116" t="e">
        <f>(#REF!/F44)*100</f>
        <v>#REF!</v>
      </c>
    </row>
    <row r="45" spans="1:8" ht="15" hidden="1" customHeight="1" x14ac:dyDescent="0.2">
      <c r="A45" s="12"/>
      <c r="B45" s="13"/>
      <c r="C45" s="13">
        <v>1361</v>
      </c>
      <c r="D45" s="13" t="s">
        <v>29</v>
      </c>
      <c r="E45" s="57">
        <v>0</v>
      </c>
      <c r="F45" s="189">
        <v>0</v>
      </c>
      <c r="G45" s="117">
        <v>0</v>
      </c>
      <c r="H45" s="116" t="e">
        <f>(#REF!/F45)*100</f>
        <v>#REF!</v>
      </c>
    </row>
    <row r="46" spans="1:8" ht="15" hidden="1" customHeight="1" x14ac:dyDescent="0.2">
      <c r="A46" s="12"/>
      <c r="B46" s="13"/>
      <c r="C46" s="13">
        <v>2460</v>
      </c>
      <c r="D46" s="13" t="s">
        <v>89</v>
      </c>
      <c r="E46" s="57">
        <v>0</v>
      </c>
      <c r="F46" s="189">
        <v>0</v>
      </c>
      <c r="G46" s="117">
        <v>0</v>
      </c>
      <c r="H46" s="116" t="e">
        <f>(#REF!/F46)*100</f>
        <v>#REF!</v>
      </c>
    </row>
    <row r="47" spans="1:8" ht="15" hidden="1" customHeight="1" x14ac:dyDescent="0.2">
      <c r="A47" s="12">
        <v>98008</v>
      </c>
      <c r="B47" s="13"/>
      <c r="C47" s="13">
        <v>4111</v>
      </c>
      <c r="D47" s="13" t="s">
        <v>88</v>
      </c>
      <c r="E47" s="57">
        <v>0</v>
      </c>
      <c r="F47" s="189">
        <v>0</v>
      </c>
      <c r="G47" s="117">
        <v>0</v>
      </c>
      <c r="H47" s="116" t="e">
        <f>(#REF!/F47)*100</f>
        <v>#REF!</v>
      </c>
    </row>
    <row r="48" spans="1:8" ht="15" hidden="1" customHeight="1" x14ac:dyDescent="0.2">
      <c r="A48" s="12">
        <v>98071</v>
      </c>
      <c r="B48" s="13"/>
      <c r="C48" s="13">
        <v>4111</v>
      </c>
      <c r="D48" s="13" t="s">
        <v>87</v>
      </c>
      <c r="E48" s="57">
        <v>0</v>
      </c>
      <c r="F48" s="189">
        <v>0</v>
      </c>
      <c r="G48" s="117">
        <v>0</v>
      </c>
      <c r="H48" s="116" t="e">
        <f>(#REF!/F48)*100</f>
        <v>#REF!</v>
      </c>
    </row>
    <row r="49" spans="1:8" ht="15" hidden="1" customHeight="1" x14ac:dyDescent="0.2">
      <c r="A49" s="12">
        <v>98187</v>
      </c>
      <c r="B49" s="13"/>
      <c r="C49" s="13">
        <v>4111</v>
      </c>
      <c r="D49" s="13" t="s">
        <v>86</v>
      </c>
      <c r="E49" s="57">
        <v>0</v>
      </c>
      <c r="F49" s="189">
        <v>0</v>
      </c>
      <c r="G49" s="117">
        <v>0</v>
      </c>
      <c r="H49" s="116" t="e">
        <f>(#REF!/F49)*100</f>
        <v>#REF!</v>
      </c>
    </row>
    <row r="50" spans="1:8" ht="15" hidden="1" customHeight="1" x14ac:dyDescent="0.2">
      <c r="A50" s="12">
        <v>98348</v>
      </c>
      <c r="B50" s="13"/>
      <c r="C50" s="13">
        <v>4111</v>
      </c>
      <c r="D50" s="13" t="s">
        <v>85</v>
      </c>
      <c r="E50" s="57">
        <v>0</v>
      </c>
      <c r="F50" s="189">
        <v>0</v>
      </c>
      <c r="G50" s="117">
        <v>0</v>
      </c>
      <c r="H50" s="116" t="e">
        <f>(#REF!/F50)*100</f>
        <v>#REF!</v>
      </c>
    </row>
    <row r="51" spans="1:8" hidden="1" x14ac:dyDescent="0.2">
      <c r="A51" s="12"/>
      <c r="B51" s="13"/>
      <c r="C51" s="13">
        <v>2460</v>
      </c>
      <c r="D51" s="13" t="s">
        <v>300</v>
      </c>
      <c r="E51" s="57">
        <v>0</v>
      </c>
      <c r="F51" s="189">
        <v>0</v>
      </c>
      <c r="G51" s="117">
        <v>0</v>
      </c>
      <c r="H51" s="116" t="e">
        <f>(#REF!/F51)*100</f>
        <v>#REF!</v>
      </c>
    </row>
    <row r="52" spans="1:8" hidden="1" x14ac:dyDescent="0.2">
      <c r="A52" s="12">
        <v>98008</v>
      </c>
      <c r="B52" s="13"/>
      <c r="C52" s="13">
        <v>4111</v>
      </c>
      <c r="D52" s="13" t="s">
        <v>301</v>
      </c>
      <c r="E52" s="57">
        <v>0</v>
      </c>
      <c r="F52" s="189">
        <v>0</v>
      </c>
      <c r="G52" s="117">
        <v>0</v>
      </c>
      <c r="H52" s="116" t="e">
        <f>(#REF!/F52)*100</f>
        <v>#REF!</v>
      </c>
    </row>
    <row r="53" spans="1:8" ht="15" hidden="1" customHeight="1" x14ac:dyDescent="0.2">
      <c r="A53" s="12">
        <v>98071</v>
      </c>
      <c r="B53" s="13"/>
      <c r="C53" s="13">
        <v>4111</v>
      </c>
      <c r="D53" s="13" t="s">
        <v>304</v>
      </c>
      <c r="E53" s="57"/>
      <c r="F53" s="189">
        <v>0</v>
      </c>
      <c r="G53" s="117">
        <v>0</v>
      </c>
      <c r="H53" s="116" t="e">
        <f>(#REF!/F53)*100</f>
        <v>#REF!</v>
      </c>
    </row>
    <row r="54" spans="1:8" ht="15" hidden="1" customHeight="1" x14ac:dyDescent="0.2">
      <c r="A54" s="13">
        <v>13011</v>
      </c>
      <c r="B54" s="13"/>
      <c r="C54" s="13">
        <v>4116</v>
      </c>
      <c r="D54" s="13" t="s">
        <v>84</v>
      </c>
      <c r="E54" s="57"/>
      <c r="F54" s="189">
        <v>0</v>
      </c>
      <c r="G54" s="117">
        <v>0</v>
      </c>
      <c r="H54" s="116" t="e">
        <f>(#REF!/F54)*100</f>
        <v>#REF!</v>
      </c>
    </row>
    <row r="55" spans="1:8" ht="15" hidden="1" customHeight="1" x14ac:dyDescent="0.2">
      <c r="A55" s="12">
        <v>13015</v>
      </c>
      <c r="B55" s="13"/>
      <c r="C55" s="13">
        <v>4116</v>
      </c>
      <c r="D55" s="13" t="s">
        <v>83</v>
      </c>
      <c r="E55" s="57"/>
      <c r="F55" s="189">
        <v>0</v>
      </c>
      <c r="G55" s="117">
        <v>0</v>
      </c>
      <c r="H55" s="116" t="e">
        <f>(#REF!/F55)*100</f>
        <v>#REF!</v>
      </c>
    </row>
    <row r="56" spans="1:8" ht="15" hidden="1" customHeight="1" x14ac:dyDescent="0.2">
      <c r="A56" s="12">
        <v>13015</v>
      </c>
      <c r="B56" s="13"/>
      <c r="C56" s="13">
        <v>4116</v>
      </c>
      <c r="D56" s="13" t="s">
        <v>83</v>
      </c>
      <c r="E56" s="57"/>
      <c r="F56" s="189">
        <v>0</v>
      </c>
      <c r="G56" s="117">
        <v>0</v>
      </c>
      <c r="H56" s="116" t="e">
        <f>(#REF!/F56)*100</f>
        <v>#REF!</v>
      </c>
    </row>
    <row r="57" spans="1:8" ht="15" hidden="1" customHeight="1" x14ac:dyDescent="0.2">
      <c r="A57" s="12">
        <v>13101</v>
      </c>
      <c r="B57" s="13"/>
      <c r="C57" s="13">
        <v>4116</v>
      </c>
      <c r="D57" s="13" t="s">
        <v>82</v>
      </c>
      <c r="E57" s="57"/>
      <c r="F57" s="189">
        <v>0</v>
      </c>
      <c r="G57" s="117">
        <v>0</v>
      </c>
      <c r="H57" s="116" t="e">
        <f>(#REF!/F57)*100</f>
        <v>#REF!</v>
      </c>
    </row>
    <row r="58" spans="1:8" x14ac:dyDescent="0.2">
      <c r="A58" s="12">
        <v>13013</v>
      </c>
      <c r="B58" s="13"/>
      <c r="C58" s="13">
        <v>4116</v>
      </c>
      <c r="D58" s="13" t="s">
        <v>472</v>
      </c>
      <c r="E58" s="57">
        <v>0</v>
      </c>
      <c r="F58" s="189">
        <v>135</v>
      </c>
      <c r="G58" s="117">
        <v>60</v>
      </c>
      <c r="H58" s="116">
        <f t="shared" ref="H58:H101" si="5">(G58/F58)*100</f>
        <v>44.444444444444443</v>
      </c>
    </row>
    <row r="59" spans="1:8" x14ac:dyDescent="0.2">
      <c r="A59" s="12">
        <v>13101</v>
      </c>
      <c r="B59" s="13"/>
      <c r="C59" s="13">
        <v>4116</v>
      </c>
      <c r="D59" s="13" t="s">
        <v>471</v>
      </c>
      <c r="E59" s="57">
        <v>135</v>
      </c>
      <c r="F59" s="189">
        <v>135</v>
      </c>
      <c r="G59" s="117">
        <v>0</v>
      </c>
      <c r="H59" s="116">
        <f t="shared" si="5"/>
        <v>0</v>
      </c>
    </row>
    <row r="60" spans="1:8" x14ac:dyDescent="0.2">
      <c r="A60" s="12">
        <v>13013</v>
      </c>
      <c r="B60" s="13"/>
      <c r="C60" s="13">
        <v>4116</v>
      </c>
      <c r="D60" s="13" t="s">
        <v>507</v>
      </c>
      <c r="E60" s="57">
        <v>0</v>
      </c>
      <c r="F60" s="189">
        <v>0</v>
      </c>
      <c r="G60" s="117">
        <v>2137.1999999999998</v>
      </c>
      <c r="H60" s="116" t="e">
        <f t="shared" si="5"/>
        <v>#DIV/0!</v>
      </c>
    </row>
    <row r="61" spans="1:8" hidden="1" x14ac:dyDescent="0.2">
      <c r="A61" s="12">
        <v>13013</v>
      </c>
      <c r="B61" s="13"/>
      <c r="C61" s="13">
        <v>4116</v>
      </c>
      <c r="D61" s="13" t="s">
        <v>394</v>
      </c>
      <c r="E61" s="57">
        <v>0</v>
      </c>
      <c r="F61" s="189">
        <v>0</v>
      </c>
      <c r="G61" s="117">
        <v>0</v>
      </c>
      <c r="H61" s="116" t="e">
        <f t="shared" si="5"/>
        <v>#DIV/0!</v>
      </c>
    </row>
    <row r="62" spans="1:8" hidden="1" x14ac:dyDescent="0.2">
      <c r="A62" s="12">
        <v>14004</v>
      </c>
      <c r="B62" s="13"/>
      <c r="C62" s="13">
        <v>4116</v>
      </c>
      <c r="D62" s="13" t="s">
        <v>450</v>
      </c>
      <c r="E62" s="57">
        <v>0</v>
      </c>
      <c r="F62" s="189">
        <v>0</v>
      </c>
      <c r="G62" s="117">
        <v>0</v>
      </c>
      <c r="H62" s="116" t="e">
        <f t="shared" si="5"/>
        <v>#DIV/0!</v>
      </c>
    </row>
    <row r="63" spans="1:8" ht="15" hidden="1" customHeight="1" x14ac:dyDescent="0.2">
      <c r="A63" s="13"/>
      <c r="B63" s="13"/>
      <c r="C63" s="13">
        <v>4116</v>
      </c>
      <c r="D63" s="13" t="s">
        <v>204</v>
      </c>
      <c r="E63" s="57"/>
      <c r="F63" s="189">
        <v>0</v>
      </c>
      <c r="G63" s="117">
        <v>0</v>
      </c>
      <c r="H63" s="116" t="e">
        <f t="shared" si="5"/>
        <v>#DIV/0!</v>
      </c>
    </row>
    <row r="64" spans="1:8" ht="15" hidden="1" customHeight="1" x14ac:dyDescent="0.2">
      <c r="A64" s="13"/>
      <c r="B64" s="13"/>
      <c r="C64" s="13">
        <v>4116</v>
      </c>
      <c r="D64" s="13" t="s">
        <v>204</v>
      </c>
      <c r="E64" s="57"/>
      <c r="F64" s="189">
        <v>0</v>
      </c>
      <c r="G64" s="117">
        <v>0</v>
      </c>
      <c r="H64" s="116" t="e">
        <f t="shared" si="5"/>
        <v>#DIV/0!</v>
      </c>
    </row>
    <row r="65" spans="1:8" ht="15" hidden="1" customHeight="1" x14ac:dyDescent="0.2">
      <c r="A65" s="13"/>
      <c r="B65" s="13"/>
      <c r="C65" s="13">
        <v>4116</v>
      </c>
      <c r="D65" s="13" t="s">
        <v>205</v>
      </c>
      <c r="E65" s="57"/>
      <c r="F65" s="189">
        <v>0</v>
      </c>
      <c r="G65" s="117">
        <v>0</v>
      </c>
      <c r="H65" s="116" t="e">
        <f t="shared" si="5"/>
        <v>#DIV/0!</v>
      </c>
    </row>
    <row r="66" spans="1:8" ht="15" hidden="1" customHeight="1" x14ac:dyDescent="0.2">
      <c r="A66" s="12"/>
      <c r="B66" s="13"/>
      <c r="C66" s="13">
        <v>4132</v>
      </c>
      <c r="D66" s="13" t="s">
        <v>81</v>
      </c>
      <c r="E66" s="57"/>
      <c r="F66" s="189">
        <v>0</v>
      </c>
      <c r="G66" s="117">
        <v>0</v>
      </c>
      <c r="H66" s="116" t="e">
        <f t="shared" si="5"/>
        <v>#DIV/0!</v>
      </c>
    </row>
    <row r="67" spans="1:8" ht="15" hidden="1" customHeight="1" x14ac:dyDescent="0.2">
      <c r="A67" s="12">
        <v>14004</v>
      </c>
      <c r="B67" s="13"/>
      <c r="C67" s="13">
        <v>4122</v>
      </c>
      <c r="D67" s="13" t="s">
        <v>80</v>
      </c>
      <c r="E67" s="57"/>
      <c r="F67" s="189">
        <v>0</v>
      </c>
      <c r="G67" s="117">
        <v>0</v>
      </c>
      <c r="H67" s="116" t="e">
        <f t="shared" si="5"/>
        <v>#DIV/0!</v>
      </c>
    </row>
    <row r="68" spans="1:8" ht="15" hidden="1" customHeight="1" x14ac:dyDescent="0.2">
      <c r="A68" s="38"/>
      <c r="B68" s="32"/>
      <c r="C68" s="32">
        <v>4216</v>
      </c>
      <c r="D68" s="32" t="s">
        <v>79</v>
      </c>
      <c r="E68" s="57"/>
      <c r="F68" s="189">
        <v>0</v>
      </c>
      <c r="G68" s="117">
        <v>0</v>
      </c>
      <c r="H68" s="116" t="e">
        <f t="shared" si="5"/>
        <v>#DIV/0!</v>
      </c>
    </row>
    <row r="69" spans="1:8" ht="15" hidden="1" customHeight="1" x14ac:dyDescent="0.2">
      <c r="A69" s="13"/>
      <c r="B69" s="13"/>
      <c r="C69" s="13">
        <v>4216</v>
      </c>
      <c r="D69" s="13" t="s">
        <v>78</v>
      </c>
      <c r="E69" s="57"/>
      <c r="F69" s="189">
        <v>0</v>
      </c>
      <c r="G69" s="117">
        <v>0</v>
      </c>
      <c r="H69" s="116" t="e">
        <f t="shared" si="5"/>
        <v>#DIV/0!</v>
      </c>
    </row>
    <row r="70" spans="1:8" ht="15" hidden="1" customHeight="1" x14ac:dyDescent="0.2">
      <c r="A70" s="13"/>
      <c r="B70" s="13"/>
      <c r="C70" s="13">
        <v>4152</v>
      </c>
      <c r="D70" s="32" t="s">
        <v>92</v>
      </c>
      <c r="E70" s="57"/>
      <c r="F70" s="189">
        <v>0</v>
      </c>
      <c r="G70" s="117">
        <v>0</v>
      </c>
      <c r="H70" s="116" t="e">
        <f t="shared" si="5"/>
        <v>#DIV/0!</v>
      </c>
    </row>
    <row r="71" spans="1:8" ht="15" hidden="1" customHeight="1" x14ac:dyDescent="0.2">
      <c r="A71" s="12">
        <v>617</v>
      </c>
      <c r="B71" s="13"/>
      <c r="C71" s="13">
        <v>4222</v>
      </c>
      <c r="D71" s="13" t="s">
        <v>77</v>
      </c>
      <c r="E71" s="57"/>
      <c r="F71" s="189">
        <v>0</v>
      </c>
      <c r="G71" s="117">
        <v>0</v>
      </c>
      <c r="H71" s="116" t="e">
        <f t="shared" si="5"/>
        <v>#DIV/0!</v>
      </c>
    </row>
    <row r="72" spans="1:8" ht="15" hidden="1" customHeight="1" x14ac:dyDescent="0.2">
      <c r="A72" s="12"/>
      <c r="B72" s="13">
        <v>3341</v>
      </c>
      <c r="C72" s="13">
        <v>2111</v>
      </c>
      <c r="D72" s="13" t="s">
        <v>76</v>
      </c>
      <c r="E72" s="57"/>
      <c r="F72" s="189">
        <v>0</v>
      </c>
      <c r="G72" s="117">
        <v>0</v>
      </c>
      <c r="H72" s="116" t="e">
        <f t="shared" si="5"/>
        <v>#DIV/0!</v>
      </c>
    </row>
    <row r="73" spans="1:8" ht="15.75" hidden="1" x14ac:dyDescent="0.25">
      <c r="A73" s="47">
        <v>359</v>
      </c>
      <c r="B73" s="30"/>
      <c r="C73" s="49">
        <v>4122</v>
      </c>
      <c r="D73" s="35" t="s">
        <v>341</v>
      </c>
      <c r="E73" s="57">
        <v>0</v>
      </c>
      <c r="F73" s="189">
        <v>0</v>
      </c>
      <c r="G73" s="117">
        <v>0</v>
      </c>
      <c r="H73" s="116" t="e">
        <f t="shared" si="5"/>
        <v>#DIV/0!</v>
      </c>
    </row>
    <row r="74" spans="1:8" ht="15.75" hidden="1" x14ac:dyDescent="0.25">
      <c r="A74" s="47"/>
      <c r="B74" s="30"/>
      <c r="C74" s="49">
        <v>4122</v>
      </c>
      <c r="D74" s="35" t="s">
        <v>340</v>
      </c>
      <c r="E74" s="57">
        <v>0</v>
      </c>
      <c r="F74" s="189">
        <v>0</v>
      </c>
      <c r="G74" s="117">
        <v>0</v>
      </c>
      <c r="H74" s="116" t="e">
        <f t="shared" si="5"/>
        <v>#DIV/0!</v>
      </c>
    </row>
    <row r="75" spans="1:8" ht="15.75" hidden="1" x14ac:dyDescent="0.25">
      <c r="A75" s="47">
        <v>379</v>
      </c>
      <c r="B75" s="30"/>
      <c r="C75" s="49">
        <v>4122</v>
      </c>
      <c r="D75" s="35" t="s">
        <v>342</v>
      </c>
      <c r="E75" s="57">
        <v>0</v>
      </c>
      <c r="F75" s="189">
        <v>0</v>
      </c>
      <c r="G75" s="117">
        <v>0</v>
      </c>
      <c r="H75" s="116" t="e">
        <f t="shared" si="5"/>
        <v>#DIV/0!</v>
      </c>
    </row>
    <row r="76" spans="1:8" ht="15.75" hidden="1" x14ac:dyDescent="0.25">
      <c r="A76" s="270"/>
      <c r="B76" s="17"/>
      <c r="C76" s="49"/>
      <c r="D76" s="35"/>
      <c r="E76" s="57"/>
      <c r="F76" s="189">
        <v>0</v>
      </c>
      <c r="G76" s="117">
        <v>0</v>
      </c>
      <c r="H76" s="116" t="e">
        <f t="shared" si="5"/>
        <v>#DIV/0!</v>
      </c>
    </row>
    <row r="77" spans="1:8" hidden="1" x14ac:dyDescent="0.2">
      <c r="A77" s="46"/>
      <c r="B77" s="45">
        <v>3699</v>
      </c>
      <c r="C77" s="43">
        <v>2111</v>
      </c>
      <c r="D77" s="42" t="s">
        <v>345</v>
      </c>
      <c r="E77" s="57">
        <v>0</v>
      </c>
      <c r="F77" s="189">
        <v>0</v>
      </c>
      <c r="G77" s="117">
        <v>0</v>
      </c>
      <c r="H77" s="116" t="e">
        <f t="shared" si="5"/>
        <v>#DIV/0!</v>
      </c>
    </row>
    <row r="78" spans="1:8" x14ac:dyDescent="0.2">
      <c r="A78" s="12"/>
      <c r="B78" s="13">
        <v>3349</v>
      </c>
      <c r="C78" s="13">
        <v>2111</v>
      </c>
      <c r="D78" s="13" t="s">
        <v>206</v>
      </c>
      <c r="E78" s="57">
        <v>0</v>
      </c>
      <c r="F78" s="189">
        <v>0</v>
      </c>
      <c r="G78" s="117">
        <v>178.7</v>
      </c>
      <c r="H78" s="116" t="e">
        <f t="shared" si="5"/>
        <v>#DIV/0!</v>
      </c>
    </row>
    <row r="79" spans="1:8" ht="15" hidden="1" customHeight="1" x14ac:dyDescent="0.2">
      <c r="A79" s="12"/>
      <c r="B79" s="13">
        <v>3699</v>
      </c>
      <c r="C79" s="13">
        <v>2111</v>
      </c>
      <c r="D79" s="13" t="s">
        <v>428</v>
      </c>
      <c r="E79" s="57">
        <v>0</v>
      </c>
      <c r="F79" s="189">
        <v>0</v>
      </c>
      <c r="G79" s="117">
        <v>0</v>
      </c>
      <c r="H79" s="116" t="e">
        <f t="shared" si="5"/>
        <v>#DIV/0!</v>
      </c>
    </row>
    <row r="80" spans="1:8" ht="15" hidden="1" customHeight="1" x14ac:dyDescent="0.2">
      <c r="A80" s="12"/>
      <c r="B80" s="13">
        <v>5512</v>
      </c>
      <c r="C80" s="13">
        <v>2111</v>
      </c>
      <c r="D80" s="13" t="s">
        <v>75</v>
      </c>
      <c r="E80" s="57">
        <v>0</v>
      </c>
      <c r="F80" s="189">
        <v>0</v>
      </c>
      <c r="G80" s="117">
        <v>0</v>
      </c>
      <c r="H80" s="116" t="e">
        <f t="shared" si="5"/>
        <v>#DIV/0!</v>
      </c>
    </row>
    <row r="81" spans="1:8" ht="15" hidden="1" customHeight="1" x14ac:dyDescent="0.2">
      <c r="A81" s="12"/>
      <c r="B81" s="13">
        <v>5512</v>
      </c>
      <c r="C81" s="13">
        <v>2322</v>
      </c>
      <c r="D81" s="13" t="s">
        <v>74</v>
      </c>
      <c r="E81" s="57">
        <v>0</v>
      </c>
      <c r="F81" s="189">
        <v>0</v>
      </c>
      <c r="G81" s="117">
        <v>0</v>
      </c>
      <c r="H81" s="116" t="e">
        <f t="shared" si="5"/>
        <v>#DIV/0!</v>
      </c>
    </row>
    <row r="82" spans="1:8" ht="15" hidden="1" customHeight="1" x14ac:dyDescent="0.2">
      <c r="A82" s="12"/>
      <c r="B82" s="13">
        <v>5512</v>
      </c>
      <c r="C82" s="13">
        <v>2324</v>
      </c>
      <c r="D82" s="13" t="s">
        <v>207</v>
      </c>
      <c r="E82" s="57"/>
      <c r="F82" s="189">
        <v>0</v>
      </c>
      <c r="G82" s="117">
        <v>0</v>
      </c>
      <c r="H82" s="116" t="e">
        <f t="shared" si="5"/>
        <v>#DIV/0!</v>
      </c>
    </row>
    <row r="83" spans="1:8" ht="15" hidden="1" customHeight="1" x14ac:dyDescent="0.2">
      <c r="A83" s="12"/>
      <c r="B83" s="13">
        <v>5512</v>
      </c>
      <c r="C83" s="13">
        <v>3113</v>
      </c>
      <c r="D83" s="13" t="s">
        <v>208</v>
      </c>
      <c r="E83" s="57"/>
      <c r="F83" s="189">
        <v>0</v>
      </c>
      <c r="G83" s="117">
        <v>0</v>
      </c>
      <c r="H83" s="116" t="e">
        <f t="shared" si="5"/>
        <v>#DIV/0!</v>
      </c>
    </row>
    <row r="84" spans="1:8" ht="15" hidden="1" customHeight="1" x14ac:dyDescent="0.2">
      <c r="A84" s="12"/>
      <c r="B84" s="13">
        <v>5512</v>
      </c>
      <c r="C84" s="13">
        <v>3122</v>
      </c>
      <c r="D84" s="13" t="s">
        <v>73</v>
      </c>
      <c r="E84" s="57"/>
      <c r="F84" s="189">
        <v>0</v>
      </c>
      <c r="G84" s="117">
        <v>0</v>
      </c>
      <c r="H84" s="116" t="e">
        <f t="shared" si="5"/>
        <v>#DIV/0!</v>
      </c>
    </row>
    <row r="85" spans="1:8" hidden="1" x14ac:dyDescent="0.2">
      <c r="A85" s="44"/>
      <c r="B85" s="43">
        <v>3599</v>
      </c>
      <c r="C85" s="13">
        <v>2321</v>
      </c>
      <c r="D85" s="13" t="s">
        <v>348</v>
      </c>
      <c r="E85" s="57">
        <v>0</v>
      </c>
      <c r="F85" s="189">
        <v>0</v>
      </c>
      <c r="G85" s="117">
        <v>0</v>
      </c>
      <c r="H85" s="116" t="e">
        <f t="shared" si="5"/>
        <v>#DIV/0!</v>
      </c>
    </row>
    <row r="86" spans="1:8" hidden="1" x14ac:dyDescent="0.2">
      <c r="A86" s="44"/>
      <c r="B86" s="43">
        <v>3349</v>
      </c>
      <c r="C86" s="13">
        <v>2111</v>
      </c>
      <c r="D86" s="13" t="s">
        <v>488</v>
      </c>
      <c r="E86" s="57">
        <v>0</v>
      </c>
      <c r="F86" s="189">
        <v>0</v>
      </c>
      <c r="G86" s="117">
        <v>0</v>
      </c>
      <c r="H86" s="116" t="e">
        <f t="shared" si="5"/>
        <v>#DIV/0!</v>
      </c>
    </row>
    <row r="87" spans="1:8" x14ac:dyDescent="0.2">
      <c r="A87" s="12"/>
      <c r="B87" s="13">
        <v>6171</v>
      </c>
      <c r="C87" s="13">
        <v>2111</v>
      </c>
      <c r="D87" s="13" t="s">
        <v>490</v>
      </c>
      <c r="E87" s="57">
        <v>0</v>
      </c>
      <c r="F87" s="189">
        <v>0</v>
      </c>
      <c r="G87" s="117">
        <v>91.6</v>
      </c>
      <c r="H87" s="116" t="e">
        <f t="shared" si="5"/>
        <v>#DIV/0!</v>
      </c>
    </row>
    <row r="88" spans="1:8" ht="15" hidden="1" customHeight="1" x14ac:dyDescent="0.2">
      <c r="A88" s="12"/>
      <c r="B88" s="13">
        <v>6171</v>
      </c>
      <c r="C88" s="13">
        <v>2131</v>
      </c>
      <c r="D88" s="13" t="s">
        <v>489</v>
      </c>
      <c r="E88" s="57">
        <v>0</v>
      </c>
      <c r="F88" s="189">
        <v>0</v>
      </c>
      <c r="G88" s="117">
        <v>0</v>
      </c>
      <c r="H88" s="116" t="e">
        <f t="shared" si="5"/>
        <v>#DIV/0!</v>
      </c>
    </row>
    <row r="89" spans="1:8" x14ac:dyDescent="0.2">
      <c r="A89" s="12"/>
      <c r="B89" s="13">
        <v>6171</v>
      </c>
      <c r="C89" s="13">
        <v>2132</v>
      </c>
      <c r="D89" s="13" t="s">
        <v>491</v>
      </c>
      <c r="E89" s="57">
        <v>87</v>
      </c>
      <c r="F89" s="189">
        <v>87</v>
      </c>
      <c r="G89" s="117">
        <v>0</v>
      </c>
      <c r="H89" s="116">
        <f t="shared" si="5"/>
        <v>0</v>
      </c>
    </row>
    <row r="90" spans="1:8" ht="15" hidden="1" customHeight="1" x14ac:dyDescent="0.2">
      <c r="A90" s="12"/>
      <c r="B90" s="13">
        <v>6171</v>
      </c>
      <c r="C90" s="13">
        <v>2212</v>
      </c>
      <c r="D90" s="13" t="s">
        <v>209</v>
      </c>
      <c r="E90" s="57">
        <v>0</v>
      </c>
      <c r="F90" s="189">
        <v>0</v>
      </c>
      <c r="G90" s="117">
        <v>0</v>
      </c>
      <c r="H90" s="116" t="e">
        <f t="shared" si="5"/>
        <v>#DIV/0!</v>
      </c>
    </row>
    <row r="91" spans="1:8" ht="15" hidden="1" customHeight="1" x14ac:dyDescent="0.2">
      <c r="A91" s="12"/>
      <c r="B91" s="13">
        <v>6171</v>
      </c>
      <c r="C91" s="13">
        <v>2133</v>
      </c>
      <c r="D91" s="13" t="s">
        <v>72</v>
      </c>
      <c r="E91" s="57">
        <v>0</v>
      </c>
      <c r="F91" s="189">
        <v>0</v>
      </c>
      <c r="G91" s="117">
        <v>0</v>
      </c>
      <c r="H91" s="116" t="e">
        <f t="shared" si="5"/>
        <v>#DIV/0!</v>
      </c>
    </row>
    <row r="92" spans="1:8" ht="15" hidden="1" customHeight="1" x14ac:dyDescent="0.2">
      <c r="A92" s="12"/>
      <c r="B92" s="13">
        <v>6171</v>
      </c>
      <c r="C92" s="13">
        <v>2310</v>
      </c>
      <c r="D92" s="13" t="s">
        <v>71</v>
      </c>
      <c r="E92" s="57">
        <v>0</v>
      </c>
      <c r="F92" s="189">
        <v>0</v>
      </c>
      <c r="G92" s="117">
        <v>0</v>
      </c>
      <c r="H92" s="116" t="e">
        <f t="shared" si="5"/>
        <v>#DIV/0!</v>
      </c>
    </row>
    <row r="93" spans="1:8" ht="15" hidden="1" customHeight="1" x14ac:dyDescent="0.2">
      <c r="A93" s="12"/>
      <c r="B93" s="13">
        <v>6171</v>
      </c>
      <c r="C93" s="13">
        <v>2322</v>
      </c>
      <c r="D93" s="13" t="s">
        <v>210</v>
      </c>
      <c r="E93" s="57">
        <v>0</v>
      </c>
      <c r="F93" s="189">
        <v>0</v>
      </c>
      <c r="G93" s="117">
        <v>0</v>
      </c>
      <c r="H93" s="116" t="e">
        <f t="shared" si="5"/>
        <v>#DIV/0!</v>
      </c>
    </row>
    <row r="94" spans="1:8" x14ac:dyDescent="0.2">
      <c r="A94" s="12"/>
      <c r="B94" s="13">
        <v>6171</v>
      </c>
      <c r="C94" s="13">
        <v>2324</v>
      </c>
      <c r="D94" s="13" t="s">
        <v>309</v>
      </c>
      <c r="E94" s="57">
        <v>0</v>
      </c>
      <c r="F94" s="189">
        <v>0</v>
      </c>
      <c r="G94" s="117">
        <v>109</v>
      </c>
      <c r="H94" s="116" t="e">
        <f t="shared" si="5"/>
        <v>#DIV/0!</v>
      </c>
    </row>
    <row r="95" spans="1:8" ht="15" hidden="1" customHeight="1" x14ac:dyDescent="0.2">
      <c r="A95" s="12"/>
      <c r="B95" s="13">
        <v>6171</v>
      </c>
      <c r="C95" s="13">
        <v>2329</v>
      </c>
      <c r="D95" s="13" t="s">
        <v>70</v>
      </c>
      <c r="E95" s="57">
        <v>0</v>
      </c>
      <c r="F95" s="189">
        <v>0</v>
      </c>
      <c r="G95" s="117">
        <v>0</v>
      </c>
      <c r="H95" s="116" t="e">
        <f t="shared" si="5"/>
        <v>#DIV/0!</v>
      </c>
    </row>
    <row r="96" spans="1:8" ht="15" hidden="1" customHeight="1" x14ac:dyDescent="0.2">
      <c r="A96" s="12"/>
      <c r="B96" s="13">
        <v>6409</v>
      </c>
      <c r="C96" s="13">
        <v>2328</v>
      </c>
      <c r="D96" s="13" t="s">
        <v>69</v>
      </c>
      <c r="E96" s="57"/>
      <c r="F96" s="189"/>
      <c r="G96" s="117">
        <v>0</v>
      </c>
      <c r="H96" s="116" t="e">
        <f t="shared" si="5"/>
        <v>#DIV/0!</v>
      </c>
    </row>
    <row r="97" spans="1:8" hidden="1" x14ac:dyDescent="0.2">
      <c r="A97" s="12"/>
      <c r="B97" s="13">
        <v>6171</v>
      </c>
      <c r="C97" s="13">
        <v>2329</v>
      </c>
      <c r="D97" s="13" t="s">
        <v>312</v>
      </c>
      <c r="E97" s="57">
        <v>0</v>
      </c>
      <c r="F97" s="189">
        <v>0</v>
      </c>
      <c r="G97" s="117">
        <v>0</v>
      </c>
      <c r="H97" s="116" t="e">
        <f t="shared" si="5"/>
        <v>#DIV/0!</v>
      </c>
    </row>
    <row r="98" spans="1:8" x14ac:dyDescent="0.2">
      <c r="A98" s="12"/>
      <c r="B98" s="13">
        <v>6171</v>
      </c>
      <c r="C98" s="13">
        <v>3121</v>
      </c>
      <c r="D98" s="13" t="s">
        <v>493</v>
      </c>
      <c r="E98" s="57">
        <v>0</v>
      </c>
      <c r="F98" s="189">
        <v>0</v>
      </c>
      <c r="G98" s="117">
        <v>86</v>
      </c>
      <c r="H98" s="116" t="e">
        <f t="shared" si="5"/>
        <v>#DIV/0!</v>
      </c>
    </row>
    <row r="99" spans="1:8" hidden="1" x14ac:dyDescent="0.2">
      <c r="A99" s="12"/>
      <c r="B99" s="13">
        <v>6171</v>
      </c>
      <c r="C99" s="13">
        <v>3113</v>
      </c>
      <c r="D99" s="13" t="s">
        <v>492</v>
      </c>
      <c r="E99" s="57">
        <v>0</v>
      </c>
      <c r="F99" s="189">
        <v>0</v>
      </c>
      <c r="G99" s="117">
        <v>0</v>
      </c>
      <c r="H99" s="116" t="e">
        <f t="shared" si="5"/>
        <v>#DIV/0!</v>
      </c>
    </row>
    <row r="100" spans="1:8" hidden="1" x14ac:dyDescent="0.2">
      <c r="A100" s="12"/>
      <c r="B100" s="13">
        <v>6330</v>
      </c>
      <c r="C100" s="13">
        <v>4132</v>
      </c>
      <c r="D100" s="13" t="s">
        <v>32</v>
      </c>
      <c r="E100" s="57">
        <v>0</v>
      </c>
      <c r="F100" s="189">
        <v>0</v>
      </c>
      <c r="G100" s="117">
        <v>0</v>
      </c>
      <c r="H100" s="116" t="e">
        <f t="shared" si="5"/>
        <v>#DIV/0!</v>
      </c>
    </row>
    <row r="101" spans="1:8" ht="17.25" customHeight="1" x14ac:dyDescent="0.2">
      <c r="A101" s="12"/>
      <c r="B101" s="13">
        <v>6409</v>
      </c>
      <c r="C101" s="13">
        <v>2328</v>
      </c>
      <c r="D101" s="13" t="s">
        <v>306</v>
      </c>
      <c r="E101" s="57">
        <v>0</v>
      </c>
      <c r="F101" s="189">
        <v>0</v>
      </c>
      <c r="G101" s="117">
        <v>1.4</v>
      </c>
      <c r="H101" s="116" t="e">
        <f t="shared" si="5"/>
        <v>#DIV/0!</v>
      </c>
    </row>
    <row r="102" spans="1:8" ht="17.25" hidden="1" customHeight="1" x14ac:dyDescent="0.2">
      <c r="A102" s="12"/>
      <c r="B102" s="13">
        <v>6409</v>
      </c>
      <c r="C102" s="13">
        <v>2329</v>
      </c>
      <c r="D102" s="13" t="s">
        <v>422</v>
      </c>
      <c r="E102" s="57">
        <v>0</v>
      </c>
      <c r="F102" s="189">
        <v>0</v>
      </c>
      <c r="G102" s="117">
        <v>0</v>
      </c>
      <c r="H102" s="116" t="e">
        <f>(#REF!/F102)*100</f>
        <v>#REF!</v>
      </c>
    </row>
    <row r="103" spans="1:8" ht="15.75" thickBot="1" x14ac:dyDescent="0.25">
      <c r="A103" s="10"/>
      <c r="B103" s="11"/>
      <c r="C103" s="11"/>
      <c r="D103" s="11"/>
      <c r="E103" s="230"/>
      <c r="F103" s="200"/>
      <c r="G103" s="215"/>
      <c r="H103" s="122"/>
    </row>
    <row r="104" spans="1:8" s="6" customFormat="1" ht="21.75" customHeight="1" thickTop="1" thickBot="1" x14ac:dyDescent="0.3">
      <c r="A104" s="248"/>
      <c r="B104" s="41"/>
      <c r="C104" s="41"/>
      <c r="D104" s="40" t="s">
        <v>68</v>
      </c>
      <c r="E104" s="216">
        <f t="shared" ref="E104:G104" si="6">SUM(E44:E103)</f>
        <v>222</v>
      </c>
      <c r="F104" s="216">
        <f t="shared" si="6"/>
        <v>357</v>
      </c>
      <c r="G104" s="216">
        <f t="shared" si="6"/>
        <v>2663.8999999999996</v>
      </c>
      <c r="H104" s="123">
        <f t="shared" ref="H104" si="7">(G104/F104)*100</f>
        <v>746.19047619047615</v>
      </c>
    </row>
    <row r="105" spans="1:8" ht="15" customHeight="1" x14ac:dyDescent="0.25">
      <c r="A105" s="7"/>
      <c r="B105" s="7"/>
      <c r="C105" s="7"/>
      <c r="D105" s="8"/>
      <c r="E105" s="100"/>
      <c r="F105" s="100"/>
    </row>
    <row r="106" spans="1:8" ht="12.75" hidden="1" customHeight="1" x14ac:dyDescent="0.25">
      <c r="A106" s="7"/>
      <c r="B106" s="7"/>
      <c r="C106" s="7"/>
      <c r="D106" s="8"/>
      <c r="E106" s="100"/>
      <c r="F106" s="100"/>
    </row>
    <row r="107" spans="1:8" ht="29.25" customHeight="1" thickBot="1" x14ac:dyDescent="0.3">
      <c r="A107" s="7"/>
      <c r="B107" s="7"/>
      <c r="C107" s="7"/>
      <c r="D107" s="8"/>
      <c r="E107" s="100"/>
      <c r="F107" s="100"/>
    </row>
    <row r="108" spans="1:8" ht="15.75" x14ac:dyDescent="0.25">
      <c r="A108" s="24" t="s">
        <v>14</v>
      </c>
      <c r="B108" s="24" t="s">
        <v>425</v>
      </c>
      <c r="C108" s="24" t="s">
        <v>426</v>
      </c>
      <c r="D108" s="23" t="s">
        <v>12</v>
      </c>
      <c r="E108" s="22" t="s">
        <v>11</v>
      </c>
      <c r="F108" s="22" t="s">
        <v>11</v>
      </c>
      <c r="G108" s="22" t="s">
        <v>0</v>
      </c>
      <c r="H108" s="118" t="s">
        <v>369</v>
      </c>
    </row>
    <row r="109" spans="1:8" ht="15.75" customHeight="1" thickBot="1" x14ac:dyDescent="0.3">
      <c r="A109" s="21"/>
      <c r="B109" s="21"/>
      <c r="C109" s="21"/>
      <c r="D109" s="20"/>
      <c r="E109" s="197" t="s">
        <v>10</v>
      </c>
      <c r="F109" s="199" t="s">
        <v>9</v>
      </c>
      <c r="G109" s="235" t="s">
        <v>464</v>
      </c>
      <c r="H109" s="126" t="s">
        <v>370</v>
      </c>
    </row>
    <row r="110" spans="1:8" ht="16.5" customHeight="1" thickTop="1" x14ac:dyDescent="0.25">
      <c r="A110" s="30">
        <v>50</v>
      </c>
      <c r="B110" s="30"/>
      <c r="C110" s="30"/>
      <c r="D110" s="29" t="s">
        <v>367</v>
      </c>
      <c r="E110" s="56"/>
      <c r="F110" s="202"/>
      <c r="G110" s="217"/>
      <c r="H110" s="130"/>
    </row>
    <row r="111" spans="1:8" ht="16.5" customHeight="1" x14ac:dyDescent="0.25">
      <c r="A111" s="39"/>
      <c r="B111" s="30"/>
      <c r="C111" s="30"/>
      <c r="D111" s="29"/>
      <c r="E111" s="56"/>
      <c r="F111" s="203"/>
      <c r="G111" s="214"/>
      <c r="H111" s="120"/>
    </row>
    <row r="112" spans="1:8" x14ac:dyDescent="0.2">
      <c r="A112" s="12"/>
      <c r="B112" s="13"/>
      <c r="C112" s="13">
        <v>1353</v>
      </c>
      <c r="D112" s="13" t="s">
        <v>57</v>
      </c>
      <c r="E112" s="57">
        <v>600</v>
      </c>
      <c r="F112" s="189">
        <v>600</v>
      </c>
      <c r="G112" s="117">
        <v>124.6</v>
      </c>
      <c r="H112" s="116">
        <f t="shared" ref="H112:H143" si="8">(G112/F112)*100</f>
        <v>20.766666666666666</v>
      </c>
    </row>
    <row r="113" spans="1:8" x14ac:dyDescent="0.2">
      <c r="A113" s="13"/>
      <c r="B113" s="13"/>
      <c r="C113" s="13">
        <v>1359</v>
      </c>
      <c r="D113" s="13" t="s">
        <v>56</v>
      </c>
      <c r="E113" s="57">
        <v>0</v>
      </c>
      <c r="F113" s="189">
        <v>0</v>
      </c>
      <c r="G113" s="117">
        <v>24</v>
      </c>
      <c r="H113" s="116" t="e">
        <f t="shared" si="8"/>
        <v>#DIV/0!</v>
      </c>
    </row>
    <row r="114" spans="1:8" x14ac:dyDescent="0.2">
      <c r="A114" s="13"/>
      <c r="B114" s="13"/>
      <c r="C114" s="13">
        <v>1361</v>
      </c>
      <c r="D114" s="13" t="s">
        <v>29</v>
      </c>
      <c r="E114" s="57">
        <v>8200</v>
      </c>
      <c r="F114" s="189">
        <v>8200</v>
      </c>
      <c r="G114" s="117">
        <v>2097.1</v>
      </c>
      <c r="H114" s="116">
        <f t="shared" si="8"/>
        <v>25.574390243902439</v>
      </c>
    </row>
    <row r="115" spans="1:8" hidden="1" x14ac:dyDescent="0.2">
      <c r="A115" s="13">
        <v>13011</v>
      </c>
      <c r="B115" s="13"/>
      <c r="C115" s="13">
        <v>4116</v>
      </c>
      <c r="D115" s="13" t="s">
        <v>417</v>
      </c>
      <c r="E115" s="57">
        <v>0</v>
      </c>
      <c r="F115" s="189">
        <v>0</v>
      </c>
      <c r="G115" s="117">
        <v>0</v>
      </c>
      <c r="H115" s="116" t="e">
        <f t="shared" si="8"/>
        <v>#DIV/0!</v>
      </c>
    </row>
    <row r="116" spans="1:8" hidden="1" x14ac:dyDescent="0.2">
      <c r="A116" s="13">
        <v>13015</v>
      </c>
      <c r="B116" s="13"/>
      <c r="C116" s="13">
        <v>4116</v>
      </c>
      <c r="D116" s="13" t="s">
        <v>418</v>
      </c>
      <c r="E116" s="57">
        <v>0</v>
      </c>
      <c r="F116" s="189">
        <v>0</v>
      </c>
      <c r="G116" s="117">
        <v>0</v>
      </c>
      <c r="H116" s="116" t="e">
        <f t="shared" si="8"/>
        <v>#DIV/0!</v>
      </c>
    </row>
    <row r="117" spans="1:8" hidden="1" x14ac:dyDescent="0.2">
      <c r="A117" s="13">
        <v>13013</v>
      </c>
      <c r="B117" s="13"/>
      <c r="C117" s="13">
        <v>4116</v>
      </c>
      <c r="D117" s="13" t="s">
        <v>433</v>
      </c>
      <c r="E117" s="57">
        <v>0</v>
      </c>
      <c r="F117" s="189">
        <v>0</v>
      </c>
      <c r="G117" s="117">
        <v>0</v>
      </c>
      <c r="H117" s="116" t="e">
        <f t="shared" si="8"/>
        <v>#DIV/0!</v>
      </c>
    </row>
    <row r="118" spans="1:8" x14ac:dyDescent="0.2">
      <c r="A118" s="13"/>
      <c r="B118" s="13"/>
      <c r="C118" s="13">
        <v>4121</v>
      </c>
      <c r="D118" s="13" t="s">
        <v>55</v>
      </c>
      <c r="E118" s="57">
        <v>450</v>
      </c>
      <c r="F118" s="189">
        <v>450</v>
      </c>
      <c r="G118" s="117">
        <v>255</v>
      </c>
      <c r="H118" s="116">
        <f t="shared" si="8"/>
        <v>56.666666666666664</v>
      </c>
    </row>
    <row r="119" spans="1:8" hidden="1" x14ac:dyDescent="0.2">
      <c r="A119" s="12"/>
      <c r="B119" s="13"/>
      <c r="C119" s="13">
        <v>4122</v>
      </c>
      <c r="D119" s="13" t="s">
        <v>456</v>
      </c>
      <c r="E119" s="57">
        <v>0</v>
      </c>
      <c r="F119" s="189">
        <v>0</v>
      </c>
      <c r="G119" s="117">
        <v>0</v>
      </c>
      <c r="H119" s="116" t="e">
        <f t="shared" si="8"/>
        <v>#DIV/0!</v>
      </c>
    </row>
    <row r="120" spans="1:8" x14ac:dyDescent="0.2">
      <c r="A120" s="12"/>
      <c r="B120" s="13">
        <v>2169</v>
      </c>
      <c r="C120" s="13">
        <v>2212</v>
      </c>
      <c r="D120" s="13" t="s">
        <v>314</v>
      </c>
      <c r="E120" s="57">
        <v>150</v>
      </c>
      <c r="F120" s="189">
        <v>150</v>
      </c>
      <c r="G120" s="117">
        <v>25.5</v>
      </c>
      <c r="H120" s="116">
        <f t="shared" si="8"/>
        <v>17</v>
      </c>
    </row>
    <row r="121" spans="1:8" hidden="1" x14ac:dyDescent="0.2">
      <c r="A121" s="12">
        <v>13013</v>
      </c>
      <c r="B121" s="13">
        <v>2219</v>
      </c>
      <c r="C121" s="13">
        <v>2212</v>
      </c>
      <c r="D121" s="13" t="s">
        <v>329</v>
      </c>
      <c r="E121" s="57">
        <v>0</v>
      </c>
      <c r="F121" s="189">
        <v>0</v>
      </c>
      <c r="G121" s="117">
        <v>0</v>
      </c>
      <c r="H121" s="116" t="e">
        <f t="shared" si="8"/>
        <v>#DIV/0!</v>
      </c>
    </row>
    <row r="122" spans="1:8" hidden="1" x14ac:dyDescent="0.2">
      <c r="A122" s="12"/>
      <c r="B122" s="13">
        <v>2169</v>
      </c>
      <c r="C122" s="13">
        <v>2324</v>
      </c>
      <c r="D122" s="13" t="s">
        <v>315</v>
      </c>
      <c r="E122" s="57">
        <v>0</v>
      </c>
      <c r="F122" s="189">
        <v>0</v>
      </c>
      <c r="G122" s="117">
        <v>0</v>
      </c>
      <c r="H122" s="116" t="e">
        <f t="shared" si="8"/>
        <v>#DIV/0!</v>
      </c>
    </row>
    <row r="123" spans="1:8" hidden="1" x14ac:dyDescent="0.2">
      <c r="A123" s="13"/>
      <c r="B123" s="13">
        <v>2219</v>
      </c>
      <c r="C123" s="13">
        <v>2324</v>
      </c>
      <c r="D123" s="13" t="s">
        <v>217</v>
      </c>
      <c r="E123" s="57">
        <v>0</v>
      </c>
      <c r="F123" s="189">
        <v>0</v>
      </c>
      <c r="G123" s="117">
        <v>0</v>
      </c>
      <c r="H123" s="116" t="e">
        <f t="shared" si="8"/>
        <v>#DIV/0!</v>
      </c>
    </row>
    <row r="124" spans="1:8" hidden="1" x14ac:dyDescent="0.2">
      <c r="A124" s="13"/>
      <c r="B124" s="13">
        <v>2229</v>
      </c>
      <c r="C124" s="13">
        <v>2212</v>
      </c>
      <c r="D124" s="13" t="s">
        <v>316</v>
      </c>
      <c r="E124" s="57">
        <v>0</v>
      </c>
      <c r="F124" s="189">
        <v>0</v>
      </c>
      <c r="G124" s="117">
        <v>0</v>
      </c>
      <c r="H124" s="116" t="e">
        <f t="shared" si="8"/>
        <v>#DIV/0!</v>
      </c>
    </row>
    <row r="125" spans="1:8" x14ac:dyDescent="0.2">
      <c r="A125" s="12"/>
      <c r="B125" s="13">
        <v>2229</v>
      </c>
      <c r="C125" s="13">
        <v>2324</v>
      </c>
      <c r="D125" s="13" t="s">
        <v>91</v>
      </c>
      <c r="E125" s="57">
        <v>0</v>
      </c>
      <c r="F125" s="189">
        <v>0</v>
      </c>
      <c r="G125" s="117">
        <v>6</v>
      </c>
      <c r="H125" s="116" t="e">
        <f t="shared" si="8"/>
        <v>#DIV/0!</v>
      </c>
    </row>
    <row r="126" spans="1:8" x14ac:dyDescent="0.2">
      <c r="A126" s="13"/>
      <c r="B126" s="13">
        <v>2299</v>
      </c>
      <c r="C126" s="13">
        <v>2212</v>
      </c>
      <c r="D126" s="13" t="s">
        <v>473</v>
      </c>
      <c r="E126" s="57">
        <v>23000</v>
      </c>
      <c r="F126" s="189">
        <v>23000</v>
      </c>
      <c r="G126" s="117">
        <v>4451.3</v>
      </c>
      <c r="H126" s="116">
        <f t="shared" si="8"/>
        <v>19.353478260869565</v>
      </c>
    </row>
    <row r="127" spans="1:8" x14ac:dyDescent="0.2">
      <c r="A127" s="12"/>
      <c r="B127" s="13">
        <v>2299</v>
      </c>
      <c r="C127" s="13">
        <v>2324</v>
      </c>
      <c r="D127" s="13" t="s">
        <v>508</v>
      </c>
      <c r="E127" s="57">
        <v>0</v>
      </c>
      <c r="F127" s="189">
        <v>0</v>
      </c>
      <c r="G127" s="117">
        <v>0.5</v>
      </c>
      <c r="H127" s="116" t="e">
        <f t="shared" si="8"/>
        <v>#DIV/0!</v>
      </c>
    </row>
    <row r="128" spans="1:8" x14ac:dyDescent="0.2">
      <c r="A128" s="12"/>
      <c r="B128" s="13">
        <v>3399</v>
      </c>
      <c r="C128" s="13">
        <v>2111</v>
      </c>
      <c r="D128" s="13" t="s">
        <v>494</v>
      </c>
      <c r="E128" s="57">
        <v>0</v>
      </c>
      <c r="F128" s="189">
        <v>0</v>
      </c>
      <c r="G128" s="117">
        <v>6</v>
      </c>
      <c r="H128" s="116" t="e">
        <f t="shared" si="8"/>
        <v>#DIV/0!</v>
      </c>
    </row>
    <row r="129" spans="1:8" hidden="1" x14ac:dyDescent="0.2">
      <c r="A129" s="12"/>
      <c r="B129" s="13">
        <v>3599</v>
      </c>
      <c r="C129" s="13">
        <v>2324</v>
      </c>
      <c r="D129" s="13" t="s">
        <v>474</v>
      </c>
      <c r="E129" s="57">
        <v>0</v>
      </c>
      <c r="F129" s="189">
        <v>0</v>
      </c>
      <c r="G129" s="117">
        <v>0</v>
      </c>
      <c r="H129" s="116" t="e">
        <f t="shared" si="8"/>
        <v>#DIV/0!</v>
      </c>
    </row>
    <row r="130" spans="1:8" hidden="1" x14ac:dyDescent="0.2">
      <c r="A130" s="13"/>
      <c r="B130" s="13">
        <v>3612</v>
      </c>
      <c r="C130" s="13">
        <v>2132</v>
      </c>
      <c r="D130" s="13" t="s">
        <v>429</v>
      </c>
      <c r="E130" s="57">
        <v>0</v>
      </c>
      <c r="F130" s="189">
        <v>0</v>
      </c>
      <c r="G130" s="117">
        <v>0</v>
      </c>
      <c r="H130" s="116" t="e">
        <f t="shared" si="8"/>
        <v>#DIV/0!</v>
      </c>
    </row>
    <row r="131" spans="1:8" hidden="1" x14ac:dyDescent="0.2">
      <c r="A131" s="13"/>
      <c r="B131" s="13">
        <v>4171</v>
      </c>
      <c r="C131" s="13">
        <v>2229</v>
      </c>
      <c r="D131" s="13" t="s">
        <v>64</v>
      </c>
      <c r="E131" s="57">
        <v>0</v>
      </c>
      <c r="F131" s="189">
        <v>0</v>
      </c>
      <c r="G131" s="117">
        <v>0</v>
      </c>
      <c r="H131" s="116" t="e">
        <f t="shared" si="8"/>
        <v>#DIV/0!</v>
      </c>
    </row>
    <row r="132" spans="1:8" hidden="1" x14ac:dyDescent="0.2">
      <c r="A132" s="13"/>
      <c r="B132" s="13">
        <v>4379</v>
      </c>
      <c r="C132" s="13">
        <v>2212</v>
      </c>
      <c r="D132" s="33" t="s">
        <v>63</v>
      </c>
      <c r="E132" s="57">
        <v>0</v>
      </c>
      <c r="F132" s="189">
        <v>0</v>
      </c>
      <c r="G132" s="117">
        <v>0</v>
      </c>
      <c r="H132" s="116" t="e">
        <f t="shared" si="8"/>
        <v>#DIV/0!</v>
      </c>
    </row>
    <row r="133" spans="1:8" hidden="1" x14ac:dyDescent="0.2">
      <c r="A133" s="13"/>
      <c r="B133" s="13">
        <v>4399</v>
      </c>
      <c r="C133" s="13">
        <v>2321</v>
      </c>
      <c r="D133" s="33" t="s">
        <v>457</v>
      </c>
      <c r="E133" s="57">
        <v>0</v>
      </c>
      <c r="F133" s="189">
        <v>0</v>
      </c>
      <c r="G133" s="117">
        <v>0</v>
      </c>
      <c r="H133" s="116" t="e">
        <f t="shared" si="8"/>
        <v>#DIV/0!</v>
      </c>
    </row>
    <row r="134" spans="1:8" hidden="1" x14ac:dyDescent="0.2">
      <c r="A134" s="13"/>
      <c r="B134" s="13">
        <v>5311</v>
      </c>
      <c r="C134" s="13">
        <v>3113</v>
      </c>
      <c r="D134" s="33" t="s">
        <v>458</v>
      </c>
      <c r="E134" s="57">
        <v>0</v>
      </c>
      <c r="F134" s="189">
        <v>0</v>
      </c>
      <c r="G134" s="117">
        <v>0</v>
      </c>
      <c r="H134" s="116" t="e">
        <f t="shared" si="8"/>
        <v>#DIV/0!</v>
      </c>
    </row>
    <row r="135" spans="1:8" hidden="1" x14ac:dyDescent="0.2">
      <c r="A135" s="13"/>
      <c r="B135" s="13">
        <v>5512</v>
      </c>
      <c r="C135" s="13">
        <v>2324</v>
      </c>
      <c r="D135" s="13" t="s">
        <v>404</v>
      </c>
      <c r="E135" s="57">
        <v>0</v>
      </c>
      <c r="F135" s="189">
        <v>0</v>
      </c>
      <c r="G135" s="117">
        <v>0</v>
      </c>
      <c r="H135" s="116" t="e">
        <f t="shared" si="8"/>
        <v>#DIV/0!</v>
      </c>
    </row>
    <row r="136" spans="1:8" x14ac:dyDescent="0.2">
      <c r="A136" s="13"/>
      <c r="B136" s="13">
        <v>6171</v>
      </c>
      <c r="C136" s="13">
        <v>2212</v>
      </c>
      <c r="D136" s="13" t="s">
        <v>412</v>
      </c>
      <c r="E136" s="57">
        <v>0</v>
      </c>
      <c r="F136" s="189">
        <v>0</v>
      </c>
      <c r="G136" s="117">
        <v>0.5</v>
      </c>
      <c r="H136" s="116" t="e">
        <f t="shared" si="8"/>
        <v>#DIV/0!</v>
      </c>
    </row>
    <row r="137" spans="1:8" x14ac:dyDescent="0.2">
      <c r="A137" s="13"/>
      <c r="B137" s="13">
        <v>6171</v>
      </c>
      <c r="C137" s="13">
        <v>2324</v>
      </c>
      <c r="D137" s="13" t="s">
        <v>475</v>
      </c>
      <c r="E137" s="57">
        <v>320</v>
      </c>
      <c r="F137" s="189">
        <v>320</v>
      </c>
      <c r="G137" s="117">
        <v>70.400000000000006</v>
      </c>
      <c r="H137" s="116">
        <f t="shared" si="8"/>
        <v>22.000000000000004</v>
      </c>
    </row>
    <row r="138" spans="1:8" hidden="1" x14ac:dyDescent="0.2">
      <c r="A138" s="13"/>
      <c r="B138" s="13">
        <v>6171</v>
      </c>
      <c r="C138" s="13">
        <v>2329</v>
      </c>
      <c r="D138" s="13" t="s">
        <v>218</v>
      </c>
      <c r="E138" s="57">
        <v>0</v>
      </c>
      <c r="F138" s="189">
        <v>0</v>
      </c>
      <c r="G138" s="117">
        <v>0</v>
      </c>
      <c r="H138" s="116" t="e">
        <f t="shared" si="8"/>
        <v>#DIV/0!</v>
      </c>
    </row>
    <row r="139" spans="1:8" ht="18" hidden="1" customHeight="1" x14ac:dyDescent="0.2">
      <c r="A139" s="13"/>
      <c r="B139" s="13"/>
      <c r="C139" s="13">
        <v>4116</v>
      </c>
      <c r="D139" s="13" t="s">
        <v>331</v>
      </c>
      <c r="E139" s="57">
        <v>0</v>
      </c>
      <c r="F139" s="189">
        <v>0</v>
      </c>
      <c r="G139" s="117">
        <v>0</v>
      </c>
      <c r="H139" s="116" t="e">
        <f t="shared" si="8"/>
        <v>#DIV/0!</v>
      </c>
    </row>
    <row r="140" spans="1:8" ht="25.5" hidden="1" customHeight="1" x14ac:dyDescent="0.2">
      <c r="A140" s="13"/>
      <c r="B140" s="13"/>
      <c r="C140" s="13">
        <v>4116</v>
      </c>
      <c r="D140" s="13" t="s">
        <v>359</v>
      </c>
      <c r="E140" s="57">
        <v>0</v>
      </c>
      <c r="F140" s="189">
        <v>0</v>
      </c>
      <c r="G140" s="117">
        <v>0</v>
      </c>
      <c r="H140" s="116" t="e">
        <f t="shared" si="8"/>
        <v>#DIV/0!</v>
      </c>
    </row>
    <row r="141" spans="1:8" hidden="1" x14ac:dyDescent="0.2">
      <c r="A141" s="33"/>
      <c r="B141" s="13"/>
      <c r="C141" s="13">
        <v>4116</v>
      </c>
      <c r="D141" s="13" t="s">
        <v>360</v>
      </c>
      <c r="E141" s="57">
        <v>0</v>
      </c>
      <c r="F141" s="189">
        <v>0</v>
      </c>
      <c r="G141" s="117">
        <v>0</v>
      </c>
      <c r="H141" s="116" t="e">
        <f t="shared" si="8"/>
        <v>#DIV/0!</v>
      </c>
    </row>
    <row r="142" spans="1:8" hidden="1" x14ac:dyDescent="0.2">
      <c r="A142" s="13"/>
      <c r="B142" s="13">
        <v>6330</v>
      </c>
      <c r="C142" s="13">
        <v>4132</v>
      </c>
      <c r="D142" s="13" t="s">
        <v>32</v>
      </c>
      <c r="E142" s="57">
        <v>0</v>
      </c>
      <c r="F142" s="189">
        <v>0</v>
      </c>
      <c r="G142" s="117">
        <v>0</v>
      </c>
      <c r="H142" s="116" t="e">
        <f t="shared" si="8"/>
        <v>#DIV/0!</v>
      </c>
    </row>
    <row r="143" spans="1:8" x14ac:dyDescent="0.2">
      <c r="A143" s="13"/>
      <c r="B143" s="13">
        <v>6402</v>
      </c>
      <c r="C143" s="13">
        <v>2229</v>
      </c>
      <c r="D143" s="13" t="s">
        <v>19</v>
      </c>
      <c r="E143" s="57">
        <v>0</v>
      </c>
      <c r="F143" s="189">
        <v>0</v>
      </c>
      <c r="G143" s="117">
        <v>32.299999999999997</v>
      </c>
      <c r="H143" s="116" t="e">
        <f t="shared" si="8"/>
        <v>#DIV/0!</v>
      </c>
    </row>
    <row r="144" spans="1:8" hidden="1" x14ac:dyDescent="0.2">
      <c r="A144" s="13"/>
      <c r="B144" s="13">
        <v>6409</v>
      </c>
      <c r="C144" s="13">
        <v>2329</v>
      </c>
      <c r="D144" s="13" t="s">
        <v>19</v>
      </c>
      <c r="E144" s="57">
        <v>0</v>
      </c>
      <c r="F144" s="189">
        <v>0</v>
      </c>
      <c r="G144" s="117">
        <v>0</v>
      </c>
      <c r="H144" s="116" t="e">
        <f>(#REF!/F144)*100</f>
        <v>#REF!</v>
      </c>
    </row>
    <row r="145" spans="1:8" ht="15.75" thickBot="1" x14ac:dyDescent="0.25">
      <c r="A145" s="11"/>
      <c r="B145" s="15"/>
      <c r="C145" s="15"/>
      <c r="D145" s="15"/>
      <c r="E145" s="145"/>
      <c r="F145" s="190"/>
      <c r="G145" s="283"/>
      <c r="H145" s="116"/>
    </row>
    <row r="146" spans="1:8" s="6" customFormat="1" ht="21.75" customHeight="1" thickTop="1" thickBot="1" x14ac:dyDescent="0.3">
      <c r="A146" s="9"/>
      <c r="B146" s="41"/>
      <c r="C146" s="41"/>
      <c r="D146" s="40" t="s">
        <v>61</v>
      </c>
      <c r="E146" s="92">
        <f t="shared" ref="E146:G146" si="9">SUM(E112:E144)</f>
        <v>32720</v>
      </c>
      <c r="F146" s="192">
        <f t="shared" si="9"/>
        <v>32720</v>
      </c>
      <c r="G146" s="216">
        <f t="shared" si="9"/>
        <v>7093.2</v>
      </c>
      <c r="H146" s="123">
        <f t="shared" ref="H146" si="10">(G146/F146)*100</f>
        <v>21.678484107579461</v>
      </c>
    </row>
    <row r="147" spans="1:8" s="129" customFormat="1" ht="21.75" customHeight="1" x14ac:dyDescent="0.25">
      <c r="D147" s="127"/>
      <c r="E147" s="100"/>
      <c r="F147" s="100"/>
      <c r="G147" s="128"/>
      <c r="H147" s="59"/>
    </row>
    <row r="148" spans="1:8" s="129" customFormat="1" ht="21.75" customHeight="1" thickBot="1" x14ac:dyDescent="0.3">
      <c r="D148" s="127"/>
      <c r="E148" s="100"/>
      <c r="F148" s="100"/>
      <c r="G148" s="128"/>
      <c r="H148" s="59"/>
    </row>
    <row r="149" spans="1:8" ht="15.75" x14ac:dyDescent="0.25">
      <c r="A149" s="24" t="s">
        <v>14</v>
      </c>
      <c r="B149" s="24" t="s">
        <v>425</v>
      </c>
      <c r="C149" s="24" t="s">
        <v>426</v>
      </c>
      <c r="D149" s="23" t="s">
        <v>12</v>
      </c>
      <c r="E149" s="22" t="s">
        <v>11</v>
      </c>
      <c r="F149" s="22" t="s">
        <v>11</v>
      </c>
      <c r="G149" s="22" t="s">
        <v>0</v>
      </c>
      <c r="H149" s="118" t="s">
        <v>369</v>
      </c>
    </row>
    <row r="150" spans="1:8" ht="15.75" customHeight="1" thickBot="1" x14ac:dyDescent="0.3">
      <c r="A150" s="21"/>
      <c r="B150" s="21"/>
      <c r="C150" s="21"/>
      <c r="D150" s="20"/>
      <c r="E150" s="197" t="s">
        <v>10</v>
      </c>
      <c r="F150" s="199" t="s">
        <v>9</v>
      </c>
      <c r="G150" s="235" t="s">
        <v>464</v>
      </c>
      <c r="H150" s="126" t="s">
        <v>370</v>
      </c>
    </row>
    <row r="151" spans="1:8" ht="16.5" customHeight="1" thickTop="1" x14ac:dyDescent="0.25">
      <c r="A151" s="30">
        <v>90</v>
      </c>
      <c r="B151" s="30"/>
      <c r="C151" s="30"/>
      <c r="D151" s="29" t="s">
        <v>54</v>
      </c>
      <c r="E151" s="56"/>
      <c r="F151" s="202"/>
      <c r="G151" s="218"/>
      <c r="H151" s="134"/>
    </row>
    <row r="152" spans="1:8" hidden="1" x14ac:dyDescent="0.2">
      <c r="A152" s="13"/>
      <c r="B152" s="13"/>
      <c r="C152" s="13">
        <v>4116</v>
      </c>
      <c r="D152" s="13" t="s">
        <v>220</v>
      </c>
      <c r="E152" s="231">
        <v>0</v>
      </c>
      <c r="F152" s="204">
        <v>0</v>
      </c>
      <c r="G152" s="117">
        <v>0</v>
      </c>
      <c r="H152" s="116" t="e">
        <f>(#REF!/F152)*100</f>
        <v>#REF!</v>
      </c>
    </row>
    <row r="153" spans="1:8" hidden="1" x14ac:dyDescent="0.2">
      <c r="A153" s="13"/>
      <c r="B153" s="13"/>
      <c r="C153" s="13">
        <v>4116</v>
      </c>
      <c r="D153" s="13" t="s">
        <v>53</v>
      </c>
      <c r="E153" s="231">
        <v>0</v>
      </c>
      <c r="F153" s="204">
        <v>0</v>
      </c>
      <c r="G153" s="117">
        <v>0</v>
      </c>
      <c r="H153" s="116" t="e">
        <f>(#REF!/F153)*100</f>
        <v>#REF!</v>
      </c>
    </row>
    <row r="154" spans="1:8" hidden="1" x14ac:dyDescent="0.2">
      <c r="A154" s="12"/>
      <c r="B154" s="13"/>
      <c r="C154" s="13">
        <v>4116</v>
      </c>
      <c r="D154" s="13" t="s">
        <v>221</v>
      </c>
      <c r="E154" s="231">
        <v>0</v>
      </c>
      <c r="F154" s="204">
        <v>0</v>
      </c>
      <c r="G154" s="117">
        <v>0</v>
      </c>
      <c r="H154" s="116" t="e">
        <f>(#REF!/F154)*100</f>
        <v>#REF!</v>
      </c>
    </row>
    <row r="155" spans="1:8" x14ac:dyDescent="0.2">
      <c r="A155" s="12"/>
      <c r="B155" s="13"/>
      <c r="C155" s="13"/>
      <c r="D155" s="13"/>
      <c r="E155" s="231"/>
      <c r="F155" s="204"/>
      <c r="G155" s="117"/>
      <c r="H155" s="116"/>
    </row>
    <row r="156" spans="1:8" ht="15" customHeight="1" x14ac:dyDescent="0.2">
      <c r="A156" s="13">
        <v>14033</v>
      </c>
      <c r="B156" s="13"/>
      <c r="C156" s="13">
        <v>4116</v>
      </c>
      <c r="D156" s="13" t="s">
        <v>291</v>
      </c>
      <c r="E156" s="57">
        <v>264</v>
      </c>
      <c r="F156" s="189">
        <v>264</v>
      </c>
      <c r="G156" s="117">
        <v>0</v>
      </c>
      <c r="H156" s="116">
        <f t="shared" ref="H156:H177" si="11">(G156/F156)*100</f>
        <v>0</v>
      </c>
    </row>
    <row r="157" spans="1:8" ht="15" customHeight="1" x14ac:dyDescent="0.2">
      <c r="A157" s="13">
        <v>13013</v>
      </c>
      <c r="B157" s="13"/>
      <c r="C157" s="13">
        <v>4116</v>
      </c>
      <c r="D157" s="13" t="s">
        <v>319</v>
      </c>
      <c r="E157" s="57">
        <v>1648</v>
      </c>
      <c r="F157" s="189">
        <v>1648</v>
      </c>
      <c r="G157" s="117">
        <v>801.3</v>
      </c>
      <c r="H157" s="116">
        <f t="shared" si="11"/>
        <v>48.622572815533978</v>
      </c>
    </row>
    <row r="158" spans="1:8" ht="13.5" hidden="1" customHeight="1" x14ac:dyDescent="0.2">
      <c r="A158" s="12">
        <v>14032</v>
      </c>
      <c r="B158" s="13"/>
      <c r="C158" s="13">
        <v>4116</v>
      </c>
      <c r="D158" s="13" t="s">
        <v>423</v>
      </c>
      <c r="E158" s="57">
        <v>0</v>
      </c>
      <c r="F158" s="189">
        <v>0</v>
      </c>
      <c r="G158" s="117">
        <v>0</v>
      </c>
      <c r="H158" s="116" t="e">
        <f t="shared" si="11"/>
        <v>#DIV/0!</v>
      </c>
    </row>
    <row r="159" spans="1:8" ht="15" customHeight="1" x14ac:dyDescent="0.2">
      <c r="A159" s="15"/>
      <c r="B159" s="15"/>
      <c r="C159" s="15">
        <v>4121</v>
      </c>
      <c r="D159" s="13" t="s">
        <v>320</v>
      </c>
      <c r="E159" s="57">
        <v>600</v>
      </c>
      <c r="F159" s="189">
        <v>600</v>
      </c>
      <c r="G159" s="117">
        <v>225</v>
      </c>
      <c r="H159" s="116">
        <f t="shared" si="11"/>
        <v>37.5</v>
      </c>
    </row>
    <row r="160" spans="1:8" ht="15" hidden="1" customHeight="1" x14ac:dyDescent="0.2">
      <c r="A160" s="13"/>
      <c r="B160" s="13"/>
      <c r="C160" s="13">
        <v>4216</v>
      </c>
      <c r="D160" s="133" t="s">
        <v>365</v>
      </c>
      <c r="E160" s="57">
        <v>0</v>
      </c>
      <c r="F160" s="189">
        <v>0</v>
      </c>
      <c r="G160" s="117">
        <v>0</v>
      </c>
      <c r="H160" s="116" t="e">
        <f t="shared" si="11"/>
        <v>#DIV/0!</v>
      </c>
    </row>
    <row r="161" spans="1:8" ht="15" hidden="1" customHeight="1" x14ac:dyDescent="0.2">
      <c r="A161" s="13"/>
      <c r="B161" s="13"/>
      <c r="C161" s="13">
        <v>4216</v>
      </c>
      <c r="D161" s="15" t="s">
        <v>451</v>
      </c>
      <c r="E161" s="57">
        <v>0</v>
      </c>
      <c r="F161" s="189">
        <v>0</v>
      </c>
      <c r="G161" s="117">
        <v>0</v>
      </c>
      <c r="H161" s="116" t="e">
        <f t="shared" si="11"/>
        <v>#DIV/0!</v>
      </c>
    </row>
    <row r="162" spans="1:8" ht="15" customHeight="1" x14ac:dyDescent="0.2">
      <c r="A162" s="13"/>
      <c r="B162" s="13">
        <v>2219</v>
      </c>
      <c r="C162" s="13">
        <v>2111</v>
      </c>
      <c r="D162" s="13" t="s">
        <v>52</v>
      </c>
      <c r="E162" s="57">
        <v>9000</v>
      </c>
      <c r="F162" s="189">
        <v>9000</v>
      </c>
      <c r="G162" s="117">
        <v>2506.8000000000002</v>
      </c>
      <c r="H162" s="116">
        <f t="shared" si="11"/>
        <v>27.853333333333335</v>
      </c>
    </row>
    <row r="163" spans="1:8" ht="15" hidden="1" customHeight="1" x14ac:dyDescent="0.2">
      <c r="A163" s="13"/>
      <c r="B163" s="13">
        <v>2219</v>
      </c>
      <c r="C163" s="13">
        <v>2322</v>
      </c>
      <c r="D163" s="13" t="s">
        <v>283</v>
      </c>
      <c r="E163" s="57">
        <v>0</v>
      </c>
      <c r="F163" s="189">
        <v>0</v>
      </c>
      <c r="G163" s="117">
        <v>0</v>
      </c>
      <c r="H163" s="116" t="e">
        <f t="shared" si="11"/>
        <v>#DIV/0!</v>
      </c>
    </row>
    <row r="164" spans="1:8" hidden="1" x14ac:dyDescent="0.2">
      <c r="A164" s="13"/>
      <c r="B164" s="13">
        <v>2219</v>
      </c>
      <c r="C164" s="13">
        <v>2329</v>
      </c>
      <c r="D164" s="13" t="s">
        <v>51</v>
      </c>
      <c r="E164" s="57">
        <v>0</v>
      </c>
      <c r="F164" s="189">
        <v>0</v>
      </c>
      <c r="G164" s="117">
        <v>0</v>
      </c>
      <c r="H164" s="116" t="e">
        <f t="shared" si="11"/>
        <v>#DIV/0!</v>
      </c>
    </row>
    <row r="165" spans="1:8" hidden="1" x14ac:dyDescent="0.2">
      <c r="A165" s="13"/>
      <c r="B165" s="13">
        <v>3419</v>
      </c>
      <c r="C165" s="13">
        <v>2321</v>
      </c>
      <c r="D165" s="13" t="s">
        <v>298</v>
      </c>
      <c r="E165" s="57">
        <v>0</v>
      </c>
      <c r="F165" s="189">
        <v>0</v>
      </c>
      <c r="G165" s="117">
        <v>0</v>
      </c>
      <c r="H165" s="116" t="e">
        <f t="shared" si="11"/>
        <v>#DIV/0!</v>
      </c>
    </row>
    <row r="166" spans="1:8" hidden="1" x14ac:dyDescent="0.2">
      <c r="A166" s="13"/>
      <c r="B166" s="13">
        <v>4379</v>
      </c>
      <c r="C166" s="13">
        <v>2212</v>
      </c>
      <c r="D166" s="13" t="s">
        <v>317</v>
      </c>
      <c r="E166" s="57">
        <v>0</v>
      </c>
      <c r="F166" s="189">
        <v>0</v>
      </c>
      <c r="G166" s="117">
        <v>0</v>
      </c>
      <c r="H166" s="116" t="e">
        <f t="shared" si="11"/>
        <v>#DIV/0!</v>
      </c>
    </row>
    <row r="167" spans="1:8" ht="15" customHeight="1" x14ac:dyDescent="0.2">
      <c r="A167" s="13"/>
      <c r="B167" s="13">
        <v>3421</v>
      </c>
      <c r="C167" s="13">
        <v>2324</v>
      </c>
      <c r="D167" s="13" t="s">
        <v>434</v>
      </c>
      <c r="E167" s="57">
        <v>0</v>
      </c>
      <c r="F167" s="189">
        <v>0</v>
      </c>
      <c r="G167" s="117">
        <v>16</v>
      </c>
      <c r="H167" s="116" t="e">
        <f t="shared" si="11"/>
        <v>#DIV/0!</v>
      </c>
    </row>
    <row r="168" spans="1:8" x14ac:dyDescent="0.2">
      <c r="A168" s="13"/>
      <c r="B168" s="13">
        <v>5311</v>
      </c>
      <c r="C168" s="13">
        <v>2111</v>
      </c>
      <c r="D168" s="13" t="s">
        <v>50</v>
      </c>
      <c r="E168" s="57">
        <v>435</v>
      </c>
      <c r="F168" s="189">
        <v>435</v>
      </c>
      <c r="G168" s="117">
        <v>142.9</v>
      </c>
      <c r="H168" s="116">
        <f t="shared" si="11"/>
        <v>32.850574712643684</v>
      </c>
    </row>
    <row r="169" spans="1:8" ht="13.9" customHeight="1" x14ac:dyDescent="0.2">
      <c r="A169" s="13"/>
      <c r="B169" s="13">
        <v>5311</v>
      </c>
      <c r="C169" s="13">
        <v>2212</v>
      </c>
      <c r="D169" s="13" t="s">
        <v>222</v>
      </c>
      <c r="E169" s="57">
        <v>1600</v>
      </c>
      <c r="F169" s="189">
        <v>1600</v>
      </c>
      <c r="G169" s="117">
        <v>303.60000000000002</v>
      </c>
      <c r="H169" s="116">
        <f t="shared" si="11"/>
        <v>18.975000000000001</v>
      </c>
    </row>
    <row r="170" spans="1:8" ht="18" hidden="1" customHeight="1" x14ac:dyDescent="0.2">
      <c r="A170" s="33"/>
      <c r="B170" s="33">
        <v>5311</v>
      </c>
      <c r="C170" s="33">
        <v>2310</v>
      </c>
      <c r="D170" s="33" t="s">
        <v>227</v>
      </c>
      <c r="E170" s="57">
        <v>0</v>
      </c>
      <c r="F170" s="189">
        <v>0</v>
      </c>
      <c r="G170" s="117">
        <v>0</v>
      </c>
      <c r="H170" s="116" t="e">
        <f t="shared" si="11"/>
        <v>#DIV/0!</v>
      </c>
    </row>
    <row r="171" spans="1:8" ht="16.5" hidden="1" customHeight="1" x14ac:dyDescent="0.2">
      <c r="A171" s="13">
        <v>777</v>
      </c>
      <c r="B171" s="13">
        <v>5311</v>
      </c>
      <c r="C171" s="13">
        <v>2212</v>
      </c>
      <c r="D171" s="13" t="s">
        <v>318</v>
      </c>
      <c r="E171" s="57">
        <v>0</v>
      </c>
      <c r="F171" s="189">
        <v>0</v>
      </c>
      <c r="G171" s="117">
        <v>0</v>
      </c>
      <c r="H171" s="116" t="e">
        <f t="shared" si="11"/>
        <v>#DIV/0!</v>
      </c>
    </row>
    <row r="172" spans="1:8" hidden="1" x14ac:dyDescent="0.2">
      <c r="A172" s="33"/>
      <c r="B172" s="33">
        <v>5311</v>
      </c>
      <c r="C172" s="33">
        <v>2322</v>
      </c>
      <c r="D172" s="33" t="s">
        <v>228</v>
      </c>
      <c r="E172" s="57">
        <v>0</v>
      </c>
      <c r="F172" s="189">
        <v>0</v>
      </c>
      <c r="G172" s="117">
        <v>0</v>
      </c>
      <c r="H172" s="116" t="e">
        <f t="shared" si="11"/>
        <v>#DIV/0!</v>
      </c>
    </row>
    <row r="173" spans="1:8" x14ac:dyDescent="0.2">
      <c r="A173" s="13"/>
      <c r="B173" s="13">
        <v>5311</v>
      </c>
      <c r="C173" s="13">
        <v>2324</v>
      </c>
      <c r="D173" s="13" t="s">
        <v>223</v>
      </c>
      <c r="E173" s="57">
        <v>50</v>
      </c>
      <c r="F173" s="189">
        <v>50</v>
      </c>
      <c r="G173" s="117">
        <v>250</v>
      </c>
      <c r="H173" s="116">
        <f t="shared" si="11"/>
        <v>500</v>
      </c>
    </row>
    <row r="174" spans="1:8" ht="12.95" customHeight="1" x14ac:dyDescent="0.2">
      <c r="A174" s="33"/>
      <c r="B174" s="33">
        <v>5311</v>
      </c>
      <c r="C174" s="33">
        <v>2329</v>
      </c>
      <c r="D174" s="33" t="s">
        <v>224</v>
      </c>
      <c r="E174" s="57">
        <v>0</v>
      </c>
      <c r="F174" s="189">
        <v>0</v>
      </c>
      <c r="G174" s="117">
        <v>3.6</v>
      </c>
      <c r="H174" s="116" t="e">
        <f t="shared" si="11"/>
        <v>#DIV/0!</v>
      </c>
    </row>
    <row r="175" spans="1:8" ht="15.75" hidden="1" customHeight="1" x14ac:dyDescent="0.2">
      <c r="A175" s="33"/>
      <c r="B175" s="33">
        <v>5311</v>
      </c>
      <c r="C175" s="33">
        <v>2329</v>
      </c>
      <c r="D175" s="33" t="s">
        <v>224</v>
      </c>
      <c r="E175" s="57">
        <v>0</v>
      </c>
      <c r="F175" s="189">
        <v>0</v>
      </c>
      <c r="G175" s="117">
        <v>0</v>
      </c>
      <c r="H175" s="116" t="e">
        <f t="shared" si="11"/>
        <v>#DIV/0!</v>
      </c>
    </row>
    <row r="176" spans="1:8" hidden="1" x14ac:dyDescent="0.2">
      <c r="A176" s="33"/>
      <c r="B176" s="33">
        <v>5311</v>
      </c>
      <c r="C176" s="33">
        <v>3113</v>
      </c>
      <c r="D176" s="33" t="s">
        <v>225</v>
      </c>
      <c r="E176" s="57">
        <v>0</v>
      </c>
      <c r="F176" s="189">
        <v>0</v>
      </c>
      <c r="G176" s="117">
        <v>0</v>
      </c>
      <c r="H176" s="116" t="e">
        <f t="shared" si="11"/>
        <v>#DIV/0!</v>
      </c>
    </row>
    <row r="177" spans="1:8" x14ac:dyDescent="0.2">
      <c r="A177" s="33"/>
      <c r="B177" s="33">
        <v>6409</v>
      </c>
      <c r="C177" s="33">
        <v>2328</v>
      </c>
      <c r="D177" s="33" t="s">
        <v>226</v>
      </c>
      <c r="E177" s="57">
        <v>0</v>
      </c>
      <c r="F177" s="189">
        <v>0</v>
      </c>
      <c r="G177" s="117">
        <v>0</v>
      </c>
      <c r="H177" s="116" t="e">
        <f t="shared" si="11"/>
        <v>#DIV/0!</v>
      </c>
    </row>
    <row r="178" spans="1:8" ht="16.7" hidden="1" customHeight="1" x14ac:dyDescent="0.2">
      <c r="A178" s="13"/>
      <c r="B178" s="13">
        <v>6171</v>
      </c>
      <c r="C178" s="13">
        <v>2212</v>
      </c>
      <c r="D178" s="33" t="s">
        <v>289</v>
      </c>
      <c r="E178" s="57">
        <v>0</v>
      </c>
      <c r="F178" s="189">
        <v>0</v>
      </c>
      <c r="G178" s="117">
        <v>0</v>
      </c>
      <c r="H178" s="116" t="e">
        <f>(#REF!/F178)*100</f>
        <v>#REF!</v>
      </c>
    </row>
    <row r="179" spans="1:8" ht="15.75" thickBot="1" x14ac:dyDescent="0.25">
      <c r="A179" s="11"/>
      <c r="B179" s="11"/>
      <c r="C179" s="11"/>
      <c r="D179" s="11"/>
      <c r="E179" s="230"/>
      <c r="F179" s="200"/>
      <c r="G179" s="220"/>
      <c r="H179" s="132"/>
    </row>
    <row r="180" spans="1:8" s="6" customFormat="1" ht="21.75" customHeight="1" thickTop="1" thickBot="1" x14ac:dyDescent="0.3">
      <c r="A180" s="41"/>
      <c r="B180" s="41"/>
      <c r="C180" s="41"/>
      <c r="D180" s="40" t="s">
        <v>49</v>
      </c>
      <c r="E180" s="92">
        <f>SUM(E152:E179)</f>
        <v>13597</v>
      </c>
      <c r="F180" s="192">
        <f>SUM(F152:F179)</f>
        <v>13597</v>
      </c>
      <c r="G180" s="216">
        <f t="shared" ref="G180" si="12">SUM(G152:G179)</f>
        <v>4249.2000000000007</v>
      </c>
      <c r="H180" s="123">
        <f t="shared" ref="H180" si="13">(G180/F180)*100</f>
        <v>31.251011252482169</v>
      </c>
    </row>
    <row r="181" spans="1:8" ht="15" customHeight="1" thickBot="1" x14ac:dyDescent="0.3">
      <c r="A181" s="7"/>
      <c r="B181" s="7"/>
      <c r="C181" s="7"/>
      <c r="D181" s="8"/>
      <c r="E181" s="100"/>
      <c r="F181" s="100"/>
    </row>
    <row r="182" spans="1:8" ht="15" hidden="1" customHeight="1" x14ac:dyDescent="0.25">
      <c r="A182" s="7"/>
      <c r="B182" s="7"/>
      <c r="C182" s="7"/>
      <c r="D182" s="8"/>
      <c r="E182" s="100"/>
      <c r="F182" s="100"/>
    </row>
    <row r="183" spans="1:8" ht="15" hidden="1" customHeight="1" x14ac:dyDescent="0.25">
      <c r="A183" s="7"/>
      <c r="B183" s="7"/>
      <c r="C183" s="7"/>
      <c r="D183" s="8"/>
      <c r="E183" s="100"/>
      <c r="F183" s="100"/>
    </row>
    <row r="184" spans="1:8" ht="15" hidden="1" customHeight="1" x14ac:dyDescent="0.25">
      <c r="A184" s="7"/>
      <c r="B184" s="7"/>
      <c r="C184" s="7"/>
      <c r="D184" s="8"/>
      <c r="E184" s="100"/>
      <c r="F184" s="100"/>
    </row>
    <row r="185" spans="1:8" ht="15" hidden="1" customHeight="1" x14ac:dyDescent="0.25">
      <c r="A185" s="7"/>
      <c r="B185" s="7"/>
      <c r="C185" s="7"/>
      <c r="D185" s="8"/>
      <c r="E185" s="100"/>
      <c r="F185" s="100"/>
    </row>
    <row r="186" spans="1:8" ht="15" hidden="1" customHeight="1" x14ac:dyDescent="0.25">
      <c r="A186" s="7"/>
      <c r="B186" s="7"/>
      <c r="C186" s="7"/>
      <c r="D186" s="8"/>
      <c r="E186" s="100"/>
      <c r="F186" s="100"/>
    </row>
    <row r="187" spans="1:8" ht="15" hidden="1" customHeight="1" x14ac:dyDescent="0.25">
      <c r="A187" s="7"/>
      <c r="B187" s="7"/>
      <c r="C187" s="7"/>
      <c r="D187" s="8"/>
      <c r="E187" s="100"/>
      <c r="F187" s="100"/>
    </row>
    <row r="188" spans="1:8" ht="15" hidden="1" customHeight="1" thickBot="1" x14ac:dyDescent="0.3">
      <c r="A188" s="7"/>
      <c r="B188" s="7"/>
      <c r="C188" s="7"/>
      <c r="D188" s="8"/>
      <c r="E188" s="193"/>
      <c r="F188" s="193"/>
    </row>
    <row r="189" spans="1:8" ht="15" hidden="1" customHeight="1" thickBot="1" x14ac:dyDescent="0.3">
      <c r="A189" s="7"/>
      <c r="B189" s="7"/>
      <c r="C189" s="7"/>
      <c r="D189" s="8"/>
      <c r="E189" s="100"/>
      <c r="F189" s="100"/>
    </row>
    <row r="190" spans="1:8" ht="15.75" x14ac:dyDescent="0.25">
      <c r="A190" s="24" t="s">
        <v>14</v>
      </c>
      <c r="B190" s="24" t="s">
        <v>425</v>
      </c>
      <c r="C190" s="24" t="s">
        <v>426</v>
      </c>
      <c r="D190" s="23" t="s">
        <v>12</v>
      </c>
      <c r="E190" s="22" t="s">
        <v>11</v>
      </c>
      <c r="F190" s="22" t="s">
        <v>11</v>
      </c>
      <c r="G190" s="22" t="s">
        <v>0</v>
      </c>
      <c r="H190" s="118" t="s">
        <v>369</v>
      </c>
    </row>
    <row r="191" spans="1:8" ht="15.75" customHeight="1" thickBot="1" x14ac:dyDescent="0.3">
      <c r="A191" s="21"/>
      <c r="B191" s="21"/>
      <c r="C191" s="21"/>
      <c r="D191" s="20"/>
      <c r="E191" s="197" t="s">
        <v>10</v>
      </c>
      <c r="F191" s="199" t="s">
        <v>9</v>
      </c>
      <c r="G191" s="235" t="s">
        <v>464</v>
      </c>
      <c r="H191" s="126" t="s">
        <v>370</v>
      </c>
    </row>
    <row r="192" spans="1:8" ht="18.75" customHeight="1" thickTop="1" x14ac:dyDescent="0.25">
      <c r="A192" s="30">
        <v>100</v>
      </c>
      <c r="B192" s="297" t="s">
        <v>368</v>
      </c>
      <c r="C192" s="298"/>
      <c r="D192" s="299"/>
      <c r="E192" s="56"/>
      <c r="F192" s="202"/>
      <c r="G192" s="218"/>
      <c r="H192" s="134"/>
    </row>
    <row r="193" spans="1:8" x14ac:dyDescent="0.2">
      <c r="A193" s="13"/>
      <c r="B193" s="13"/>
      <c r="C193" s="13"/>
      <c r="D193" s="13"/>
      <c r="E193" s="57"/>
      <c r="F193" s="189"/>
      <c r="G193" s="219"/>
      <c r="H193" s="131"/>
    </row>
    <row r="194" spans="1:8" x14ac:dyDescent="0.2">
      <c r="A194" s="33"/>
      <c r="B194" s="13"/>
      <c r="C194" s="13">
        <v>1333</v>
      </c>
      <c r="D194" s="13" t="s">
        <v>60</v>
      </c>
      <c r="E194" s="57">
        <v>600</v>
      </c>
      <c r="F194" s="189">
        <v>600</v>
      </c>
      <c r="G194" s="117">
        <v>50.6</v>
      </c>
      <c r="H194" s="116">
        <f t="shared" ref="H194:H211" si="14">(G194/F194)*100</f>
        <v>8.4333333333333336</v>
      </c>
    </row>
    <row r="195" spans="1:8" x14ac:dyDescent="0.2">
      <c r="A195" s="33"/>
      <c r="B195" s="13"/>
      <c r="C195" s="13">
        <v>1334</v>
      </c>
      <c r="D195" s="13" t="s">
        <v>59</v>
      </c>
      <c r="E195" s="57">
        <v>250</v>
      </c>
      <c r="F195" s="189">
        <v>250</v>
      </c>
      <c r="G195" s="117">
        <v>49.2</v>
      </c>
      <c r="H195" s="116">
        <f t="shared" si="14"/>
        <v>19.68</v>
      </c>
    </row>
    <row r="196" spans="1:8" x14ac:dyDescent="0.2">
      <c r="A196" s="33"/>
      <c r="B196" s="13"/>
      <c r="C196" s="13">
        <v>1335</v>
      </c>
      <c r="D196" s="13" t="s">
        <v>58</v>
      </c>
      <c r="E196" s="57">
        <v>25</v>
      </c>
      <c r="F196" s="189">
        <v>25</v>
      </c>
      <c r="G196" s="117">
        <v>26.1</v>
      </c>
      <c r="H196" s="116">
        <f t="shared" si="14"/>
        <v>104.4</v>
      </c>
    </row>
    <row r="197" spans="1:8" x14ac:dyDescent="0.2">
      <c r="A197" s="33"/>
      <c r="B197" s="13"/>
      <c r="C197" s="13">
        <v>1356</v>
      </c>
      <c r="D197" s="13" t="s">
        <v>213</v>
      </c>
      <c r="E197" s="57">
        <v>11000</v>
      </c>
      <c r="F197" s="189">
        <v>11000</v>
      </c>
      <c r="G197" s="117">
        <v>929.2</v>
      </c>
      <c r="H197" s="116">
        <f t="shared" si="14"/>
        <v>8.447272727272729</v>
      </c>
    </row>
    <row r="198" spans="1:8" x14ac:dyDescent="0.2">
      <c r="A198" s="13"/>
      <c r="B198" s="13"/>
      <c r="C198" s="13">
        <v>1361</v>
      </c>
      <c r="D198" s="13" t="s">
        <v>29</v>
      </c>
      <c r="E198" s="57">
        <v>2040</v>
      </c>
      <c r="F198" s="189">
        <v>2040</v>
      </c>
      <c r="G198" s="117">
        <v>815.3</v>
      </c>
      <c r="H198" s="116">
        <f t="shared" si="14"/>
        <v>39.965686274509807</v>
      </c>
    </row>
    <row r="199" spans="1:8" ht="15.75" hidden="1" x14ac:dyDescent="0.25">
      <c r="A199" s="34"/>
      <c r="B199" s="34"/>
      <c r="C199" s="13">
        <v>4111</v>
      </c>
      <c r="D199" s="13" t="s">
        <v>440</v>
      </c>
      <c r="E199" s="57">
        <v>0</v>
      </c>
      <c r="F199" s="189">
        <v>0</v>
      </c>
      <c r="G199" s="117">
        <v>0</v>
      </c>
      <c r="H199" s="116" t="e">
        <f t="shared" si="14"/>
        <v>#DIV/0!</v>
      </c>
    </row>
    <row r="200" spans="1:8" ht="15.75" hidden="1" x14ac:dyDescent="0.25">
      <c r="A200" s="34"/>
      <c r="B200" s="34"/>
      <c r="C200" s="13">
        <v>4216</v>
      </c>
      <c r="D200" s="13" t="s">
        <v>48</v>
      </c>
      <c r="E200" s="57">
        <v>0</v>
      </c>
      <c r="F200" s="189">
        <v>0</v>
      </c>
      <c r="G200" s="117">
        <v>0</v>
      </c>
      <c r="H200" s="116" t="e">
        <f t="shared" si="14"/>
        <v>#DIV/0!</v>
      </c>
    </row>
    <row r="201" spans="1:8" ht="15.75" x14ac:dyDescent="0.25">
      <c r="A201" s="34"/>
      <c r="B201" s="34"/>
      <c r="C201" s="13">
        <v>4121</v>
      </c>
      <c r="D201" s="13" t="s">
        <v>445</v>
      </c>
      <c r="E201" s="57">
        <v>0</v>
      </c>
      <c r="F201" s="189">
        <v>0</v>
      </c>
      <c r="G201" s="117">
        <v>3</v>
      </c>
      <c r="H201" s="116" t="e">
        <f t="shared" si="14"/>
        <v>#DIV/0!</v>
      </c>
    </row>
    <row r="202" spans="1:8" ht="15" customHeight="1" x14ac:dyDescent="0.2">
      <c r="A202" s="33"/>
      <c r="B202" s="33">
        <v>1070</v>
      </c>
      <c r="C202" s="33">
        <v>2212</v>
      </c>
      <c r="D202" s="33" t="s">
        <v>214</v>
      </c>
      <c r="E202" s="57">
        <v>35</v>
      </c>
      <c r="F202" s="189">
        <v>35</v>
      </c>
      <c r="G202" s="117">
        <v>11.9</v>
      </c>
      <c r="H202" s="116">
        <f t="shared" si="14"/>
        <v>34</v>
      </c>
    </row>
    <row r="203" spans="1:8" x14ac:dyDescent="0.2">
      <c r="A203" s="13"/>
      <c r="B203" s="13">
        <v>2169</v>
      </c>
      <c r="C203" s="13">
        <v>2212</v>
      </c>
      <c r="D203" s="13" t="s">
        <v>229</v>
      </c>
      <c r="E203" s="57">
        <v>200</v>
      </c>
      <c r="F203" s="189">
        <v>200</v>
      </c>
      <c r="G203" s="117">
        <v>34</v>
      </c>
      <c r="H203" s="116">
        <f t="shared" si="14"/>
        <v>17</v>
      </c>
    </row>
    <row r="204" spans="1:8" hidden="1" x14ac:dyDescent="0.2">
      <c r="A204" s="33"/>
      <c r="B204" s="33">
        <v>3635</v>
      </c>
      <c r="C204" s="33">
        <v>3122</v>
      </c>
      <c r="D204" s="13" t="s">
        <v>47</v>
      </c>
      <c r="E204" s="57">
        <v>0</v>
      </c>
      <c r="F204" s="189">
        <v>0</v>
      </c>
      <c r="G204" s="117">
        <v>0</v>
      </c>
      <c r="H204" s="116" t="e">
        <f t="shared" si="14"/>
        <v>#DIV/0!</v>
      </c>
    </row>
    <row r="205" spans="1:8" ht="15.75" x14ac:dyDescent="0.25">
      <c r="A205" s="34"/>
      <c r="B205" s="35">
        <v>2169</v>
      </c>
      <c r="C205" s="13">
        <v>2324</v>
      </c>
      <c r="D205" s="13" t="s">
        <v>495</v>
      </c>
      <c r="E205" s="57">
        <v>0</v>
      </c>
      <c r="F205" s="189">
        <v>0</v>
      </c>
      <c r="G205" s="117">
        <v>1</v>
      </c>
      <c r="H205" s="116" t="e">
        <f t="shared" si="14"/>
        <v>#DIV/0!</v>
      </c>
    </row>
    <row r="206" spans="1:8" ht="15" customHeight="1" x14ac:dyDescent="0.2">
      <c r="A206" s="33"/>
      <c r="B206" s="33">
        <v>2369</v>
      </c>
      <c r="C206" s="33">
        <v>2212</v>
      </c>
      <c r="D206" s="33" t="s">
        <v>215</v>
      </c>
      <c r="E206" s="57">
        <v>15</v>
      </c>
      <c r="F206" s="189">
        <v>15</v>
      </c>
      <c r="G206" s="117">
        <v>12.5</v>
      </c>
      <c r="H206" s="116">
        <f t="shared" si="14"/>
        <v>83.333333333333343</v>
      </c>
    </row>
    <row r="207" spans="1:8" ht="15" customHeight="1" x14ac:dyDescent="0.2">
      <c r="A207" s="33"/>
      <c r="B207" s="13">
        <v>3322</v>
      </c>
      <c r="C207" s="13">
        <v>2212</v>
      </c>
      <c r="D207" s="13" t="s">
        <v>216</v>
      </c>
      <c r="E207" s="57">
        <v>20</v>
      </c>
      <c r="F207" s="189">
        <v>20</v>
      </c>
      <c r="G207" s="117">
        <v>70</v>
      </c>
      <c r="H207" s="116">
        <f t="shared" si="14"/>
        <v>350</v>
      </c>
    </row>
    <row r="208" spans="1:8" ht="15" customHeight="1" x14ac:dyDescent="0.2">
      <c r="A208" s="33"/>
      <c r="B208" s="13">
        <v>3729</v>
      </c>
      <c r="C208" s="13">
        <v>2212</v>
      </c>
      <c r="D208" s="13" t="s">
        <v>476</v>
      </c>
      <c r="E208" s="57">
        <v>2</v>
      </c>
      <c r="F208" s="189">
        <v>2</v>
      </c>
      <c r="G208" s="117">
        <v>0</v>
      </c>
      <c r="H208" s="116">
        <f t="shared" si="14"/>
        <v>0</v>
      </c>
    </row>
    <row r="209" spans="1:8" ht="15" customHeight="1" x14ac:dyDescent="0.2">
      <c r="A209" s="33"/>
      <c r="B209" s="33">
        <v>3749</v>
      </c>
      <c r="C209" s="33">
        <v>2212</v>
      </c>
      <c r="D209" s="33" t="s">
        <v>293</v>
      </c>
      <c r="E209" s="57">
        <v>8</v>
      </c>
      <c r="F209" s="189">
        <v>8</v>
      </c>
      <c r="G209" s="117">
        <v>9.4</v>
      </c>
      <c r="H209" s="116">
        <f t="shared" si="14"/>
        <v>117.5</v>
      </c>
    </row>
    <row r="210" spans="1:8" ht="15" customHeight="1" x14ac:dyDescent="0.2">
      <c r="A210" s="33"/>
      <c r="B210" s="13">
        <v>6171</v>
      </c>
      <c r="C210" s="13">
        <v>2212</v>
      </c>
      <c r="D210" s="13" t="s">
        <v>219</v>
      </c>
      <c r="E210" s="57">
        <v>3</v>
      </c>
      <c r="F210" s="189">
        <v>3</v>
      </c>
      <c r="G210" s="117">
        <v>9.8000000000000007</v>
      </c>
      <c r="H210" s="116">
        <f t="shared" si="14"/>
        <v>326.66666666666669</v>
      </c>
    </row>
    <row r="211" spans="1:8" ht="15.75" thickBot="1" x14ac:dyDescent="0.25">
      <c r="A211" s="33"/>
      <c r="B211" s="33">
        <v>6171</v>
      </c>
      <c r="C211" s="33">
        <v>2324</v>
      </c>
      <c r="D211" s="13" t="s">
        <v>230</v>
      </c>
      <c r="E211" s="57">
        <v>58</v>
      </c>
      <c r="F211" s="189">
        <v>58</v>
      </c>
      <c r="G211" s="117">
        <v>40.6</v>
      </c>
      <c r="H211" s="116">
        <f t="shared" si="14"/>
        <v>70</v>
      </c>
    </row>
    <row r="212" spans="1:8" ht="15" hidden="1" customHeight="1" x14ac:dyDescent="0.2">
      <c r="A212" s="33"/>
      <c r="B212" s="13">
        <v>2169</v>
      </c>
      <c r="C212" s="62">
        <v>2324</v>
      </c>
      <c r="D212" s="13" t="s">
        <v>336</v>
      </c>
      <c r="E212" s="57">
        <v>0</v>
      </c>
      <c r="F212" s="189">
        <v>0</v>
      </c>
      <c r="G212" s="117">
        <v>0</v>
      </c>
      <c r="H212" s="116" t="e">
        <f>(#REF!/F212)*100</f>
        <v>#REF!</v>
      </c>
    </row>
    <row r="213" spans="1:8" ht="15" hidden="1" customHeight="1" x14ac:dyDescent="0.2">
      <c r="A213" s="33"/>
      <c r="B213" s="13">
        <v>6171</v>
      </c>
      <c r="C213" s="13">
        <v>2212</v>
      </c>
      <c r="D213" s="13" t="s">
        <v>308</v>
      </c>
      <c r="E213" s="57"/>
      <c r="F213" s="189"/>
      <c r="G213" s="117">
        <v>0</v>
      </c>
      <c r="H213" s="116" t="e">
        <f>(#REF!/F213)*100</f>
        <v>#REF!</v>
      </c>
    </row>
    <row r="214" spans="1:8" ht="15" hidden="1" customHeight="1" thickBot="1" x14ac:dyDescent="0.25">
      <c r="A214" s="11"/>
      <c r="B214" s="33"/>
      <c r="C214" s="33"/>
      <c r="D214" s="33"/>
      <c r="E214" s="58"/>
      <c r="F214" s="191"/>
      <c r="G214" s="124"/>
      <c r="H214" s="125"/>
    </row>
    <row r="215" spans="1:8" s="6" customFormat="1" ht="21.75" customHeight="1" thickTop="1" thickBot="1" x14ac:dyDescent="0.3">
      <c r="A215" s="41"/>
      <c r="B215" s="41"/>
      <c r="C215" s="41"/>
      <c r="D215" s="40" t="s">
        <v>46</v>
      </c>
      <c r="E215" s="92">
        <f t="shared" ref="E215:G215" si="15">SUM(E194:E214)</f>
        <v>14256</v>
      </c>
      <c r="F215" s="192">
        <f t="shared" si="15"/>
        <v>14256</v>
      </c>
      <c r="G215" s="216">
        <f t="shared" si="15"/>
        <v>2062.6000000000004</v>
      </c>
      <c r="H215" s="123">
        <f t="shared" ref="H215" si="16">(G215/F215)*100</f>
        <v>14.468294051627387</v>
      </c>
    </row>
    <row r="216" spans="1:8" ht="15" customHeight="1" x14ac:dyDescent="0.25">
      <c r="A216" s="7"/>
      <c r="B216" s="7"/>
      <c r="C216" s="7"/>
      <c r="D216" s="8"/>
      <c r="E216" s="100"/>
      <c r="F216" s="100"/>
    </row>
    <row r="217" spans="1:8" ht="0.75" customHeight="1" x14ac:dyDescent="0.25">
      <c r="A217" s="7"/>
      <c r="B217" s="7"/>
      <c r="C217" s="7"/>
      <c r="D217" s="8"/>
      <c r="E217" s="100"/>
      <c r="F217" s="100"/>
    </row>
    <row r="218" spans="1:8" ht="15" hidden="1" customHeight="1" x14ac:dyDescent="0.25">
      <c r="A218" s="7"/>
      <c r="B218" s="7"/>
      <c r="C218" s="7"/>
      <c r="D218" s="8"/>
      <c r="E218" s="100"/>
      <c r="F218" s="100"/>
    </row>
    <row r="219" spans="1:8" ht="6.75" customHeight="1" thickBot="1" x14ac:dyDescent="0.3">
      <c r="A219" s="7"/>
      <c r="B219" s="7"/>
      <c r="C219" s="7"/>
      <c r="D219" s="8"/>
      <c r="E219" s="100"/>
      <c r="F219" s="100"/>
    </row>
    <row r="220" spans="1:8" ht="15.75" x14ac:dyDescent="0.25">
      <c r="A220" s="24" t="s">
        <v>14</v>
      </c>
      <c r="B220" s="24" t="s">
        <v>425</v>
      </c>
      <c r="C220" s="24" t="s">
        <v>426</v>
      </c>
      <c r="D220" s="23" t="s">
        <v>12</v>
      </c>
      <c r="E220" s="22" t="s">
        <v>11</v>
      </c>
      <c r="F220" s="22" t="s">
        <v>11</v>
      </c>
      <c r="G220" s="22" t="s">
        <v>0</v>
      </c>
      <c r="H220" s="118" t="s">
        <v>369</v>
      </c>
    </row>
    <row r="221" spans="1:8" ht="15.75" customHeight="1" thickBot="1" x14ac:dyDescent="0.3">
      <c r="A221" s="21"/>
      <c r="B221" s="21"/>
      <c r="C221" s="21"/>
      <c r="D221" s="20"/>
      <c r="E221" s="197" t="s">
        <v>10</v>
      </c>
      <c r="F221" s="199" t="s">
        <v>9</v>
      </c>
      <c r="G221" s="235" t="s">
        <v>464</v>
      </c>
      <c r="H221" s="126" t="s">
        <v>370</v>
      </c>
    </row>
    <row r="222" spans="1:8" ht="20.25" customHeight="1" thickTop="1" x14ac:dyDescent="0.25">
      <c r="A222" s="19">
        <v>110</v>
      </c>
      <c r="B222" s="34"/>
      <c r="C222" s="34"/>
      <c r="D222" s="34" t="s">
        <v>45</v>
      </c>
      <c r="E222" s="56"/>
      <c r="F222" s="202"/>
      <c r="G222" s="218"/>
      <c r="H222" s="134"/>
    </row>
    <row r="223" spans="1:8" ht="16.5" customHeight="1" x14ac:dyDescent="0.25">
      <c r="A223" s="19"/>
      <c r="B223" s="34"/>
      <c r="C223" s="34"/>
      <c r="D223" s="34"/>
      <c r="E223" s="56"/>
      <c r="F223" s="203"/>
      <c r="G223" s="214"/>
      <c r="H223" s="120"/>
    </row>
    <row r="224" spans="1:8" x14ac:dyDescent="0.2">
      <c r="A224" s="13"/>
      <c r="B224" s="13"/>
      <c r="C224" s="13">
        <v>1111</v>
      </c>
      <c r="D224" s="13" t="s">
        <v>405</v>
      </c>
      <c r="E224" s="57">
        <v>99039</v>
      </c>
      <c r="F224" s="189">
        <v>99039</v>
      </c>
      <c r="G224" s="117">
        <v>32170.5</v>
      </c>
      <c r="H224" s="116">
        <f t="shared" ref="H224:H280" si="17">(G224/F224)*100</f>
        <v>32.482658346711901</v>
      </c>
    </row>
    <row r="225" spans="1:8" x14ac:dyDescent="0.2">
      <c r="A225" s="13"/>
      <c r="B225" s="13"/>
      <c r="C225" s="13">
        <v>1112</v>
      </c>
      <c r="D225" s="13" t="s">
        <v>406</v>
      </c>
      <c r="E225" s="57">
        <v>1940</v>
      </c>
      <c r="F225" s="189">
        <v>1940</v>
      </c>
      <c r="G225" s="117">
        <v>597.9</v>
      </c>
      <c r="H225" s="116">
        <f t="shared" si="17"/>
        <v>30.819587628865978</v>
      </c>
    </row>
    <row r="226" spans="1:8" x14ac:dyDescent="0.2">
      <c r="A226" s="13"/>
      <c r="B226" s="13"/>
      <c r="C226" s="13">
        <v>1113</v>
      </c>
      <c r="D226" s="13" t="s">
        <v>407</v>
      </c>
      <c r="E226" s="57">
        <v>7313</v>
      </c>
      <c r="F226" s="189">
        <v>7313</v>
      </c>
      <c r="G226" s="117">
        <v>2479.1</v>
      </c>
      <c r="H226" s="116">
        <f t="shared" si="17"/>
        <v>33.899904280049228</v>
      </c>
    </row>
    <row r="227" spans="1:8" x14ac:dyDescent="0.2">
      <c r="A227" s="13"/>
      <c r="B227" s="13"/>
      <c r="C227" s="13">
        <v>1121</v>
      </c>
      <c r="D227" s="13" t="s">
        <v>44</v>
      </c>
      <c r="E227" s="57">
        <v>72296</v>
      </c>
      <c r="F227" s="189">
        <v>72296</v>
      </c>
      <c r="G227" s="117">
        <v>18401.3</v>
      </c>
      <c r="H227" s="116">
        <f t="shared" si="17"/>
        <v>25.452722142303863</v>
      </c>
    </row>
    <row r="228" spans="1:8" x14ac:dyDescent="0.2">
      <c r="A228" s="13"/>
      <c r="B228" s="13"/>
      <c r="C228" s="13">
        <v>1122</v>
      </c>
      <c r="D228" s="13" t="s">
        <v>43</v>
      </c>
      <c r="E228" s="57">
        <v>16000</v>
      </c>
      <c r="F228" s="189">
        <v>16000</v>
      </c>
      <c r="G228" s="117">
        <v>9940</v>
      </c>
      <c r="H228" s="116">
        <f t="shared" si="17"/>
        <v>62.125</v>
      </c>
    </row>
    <row r="229" spans="1:8" x14ac:dyDescent="0.2">
      <c r="A229" s="13"/>
      <c r="B229" s="13"/>
      <c r="C229" s="13">
        <v>1211</v>
      </c>
      <c r="D229" s="13" t="s">
        <v>42</v>
      </c>
      <c r="E229" s="57">
        <v>173732</v>
      </c>
      <c r="F229" s="189">
        <v>173732</v>
      </c>
      <c r="G229" s="117">
        <v>54160.6</v>
      </c>
      <c r="H229" s="116">
        <f t="shared" si="17"/>
        <v>31.174797964681233</v>
      </c>
    </row>
    <row r="230" spans="1:8" x14ac:dyDescent="0.2">
      <c r="A230" s="13"/>
      <c r="B230" s="13"/>
      <c r="C230" s="13">
        <v>1340</v>
      </c>
      <c r="D230" s="13" t="s">
        <v>459</v>
      </c>
      <c r="E230" s="57">
        <v>13200</v>
      </c>
      <c r="F230" s="189">
        <v>13200</v>
      </c>
      <c r="G230" s="117">
        <v>3694.4</v>
      </c>
      <c r="H230" s="116">
        <f t="shared" si="17"/>
        <v>27.987878787878788</v>
      </c>
    </row>
    <row r="231" spans="1:8" x14ac:dyDescent="0.2">
      <c r="A231" s="13"/>
      <c r="B231" s="13"/>
      <c r="C231" s="13">
        <v>1341</v>
      </c>
      <c r="D231" s="13" t="s">
        <v>41</v>
      </c>
      <c r="E231" s="57">
        <v>850</v>
      </c>
      <c r="F231" s="189">
        <v>850</v>
      </c>
      <c r="G231" s="117">
        <v>362.6</v>
      </c>
      <c r="H231" s="116">
        <f t="shared" si="17"/>
        <v>42.658823529411762</v>
      </c>
    </row>
    <row r="232" spans="1:8" ht="15" customHeight="1" x14ac:dyDescent="0.25">
      <c r="A232" s="37"/>
      <c r="B232" s="34"/>
      <c r="C232" s="35">
        <v>1342</v>
      </c>
      <c r="D232" s="35" t="s">
        <v>40</v>
      </c>
      <c r="E232" s="57">
        <v>281</v>
      </c>
      <c r="F232" s="189">
        <v>281</v>
      </c>
      <c r="G232" s="117">
        <v>24.1</v>
      </c>
      <c r="H232" s="116">
        <f t="shared" si="17"/>
        <v>8.5765124555160153</v>
      </c>
    </row>
    <row r="233" spans="1:8" x14ac:dyDescent="0.2">
      <c r="A233" s="36"/>
      <c r="B233" s="35"/>
      <c r="C233" s="35">
        <v>1343</v>
      </c>
      <c r="D233" s="35" t="s">
        <v>39</v>
      </c>
      <c r="E233" s="57">
        <v>1200</v>
      </c>
      <c r="F233" s="189">
        <v>1200</v>
      </c>
      <c r="G233" s="117">
        <v>677.8</v>
      </c>
      <c r="H233" s="116">
        <f t="shared" si="17"/>
        <v>56.483333333333327</v>
      </c>
    </row>
    <row r="234" spans="1:8" hidden="1" x14ac:dyDescent="0.2">
      <c r="A234" s="12"/>
      <c r="B234" s="13"/>
      <c r="C234" s="13">
        <v>1345</v>
      </c>
      <c r="D234" s="13" t="s">
        <v>231</v>
      </c>
      <c r="E234" s="57">
        <v>0</v>
      </c>
      <c r="F234" s="189">
        <v>0</v>
      </c>
      <c r="G234" s="117">
        <v>0</v>
      </c>
      <c r="H234" s="116" t="e">
        <f t="shared" si="17"/>
        <v>#DIV/0!</v>
      </c>
    </row>
    <row r="235" spans="1:8" x14ac:dyDescent="0.2">
      <c r="A235" s="12"/>
      <c r="B235" s="13"/>
      <c r="C235" s="13">
        <v>1349</v>
      </c>
      <c r="D235" s="13" t="s">
        <v>500</v>
      </c>
      <c r="E235" s="57">
        <v>79</v>
      </c>
      <c r="F235" s="189">
        <v>79</v>
      </c>
      <c r="G235" s="117">
        <v>80.400000000000006</v>
      </c>
      <c r="H235" s="116">
        <f t="shared" si="17"/>
        <v>101.77215189873419</v>
      </c>
    </row>
    <row r="236" spans="1:8" x14ac:dyDescent="0.2">
      <c r="A236" s="13"/>
      <c r="B236" s="13"/>
      <c r="C236" s="13">
        <v>1361</v>
      </c>
      <c r="D236" s="13" t="s">
        <v>38</v>
      </c>
      <c r="E236" s="57">
        <v>0</v>
      </c>
      <c r="F236" s="189">
        <v>0</v>
      </c>
      <c r="G236" s="117">
        <v>0.5</v>
      </c>
      <c r="H236" s="116" t="e">
        <f t="shared" si="17"/>
        <v>#DIV/0!</v>
      </c>
    </row>
    <row r="237" spans="1:8" x14ac:dyDescent="0.2">
      <c r="A237" s="13"/>
      <c r="B237" s="13"/>
      <c r="C237" s="13">
        <v>1381</v>
      </c>
      <c r="D237" s="13" t="s">
        <v>408</v>
      </c>
      <c r="E237" s="57">
        <v>0</v>
      </c>
      <c r="F237" s="189">
        <v>0</v>
      </c>
      <c r="G237" s="117">
        <v>649</v>
      </c>
      <c r="H237" s="116" t="e">
        <f t="shared" si="17"/>
        <v>#DIV/0!</v>
      </c>
    </row>
    <row r="238" spans="1:8" hidden="1" x14ac:dyDescent="0.2">
      <c r="A238" s="13"/>
      <c r="B238" s="13"/>
      <c r="C238" s="13">
        <v>1382</v>
      </c>
      <c r="D238" s="13" t="s">
        <v>284</v>
      </c>
      <c r="E238" s="57">
        <v>0</v>
      </c>
      <c r="F238" s="189">
        <v>0</v>
      </c>
      <c r="G238" s="117">
        <v>0</v>
      </c>
      <c r="H238" s="116" t="e">
        <f t="shared" si="17"/>
        <v>#DIV/0!</v>
      </c>
    </row>
    <row r="239" spans="1:8" hidden="1" x14ac:dyDescent="0.2">
      <c r="A239" s="13"/>
      <c r="B239" s="13"/>
      <c r="C239" s="13">
        <v>1383</v>
      </c>
      <c r="D239" s="13" t="s">
        <v>237</v>
      </c>
      <c r="E239" s="57">
        <v>0</v>
      </c>
      <c r="F239" s="189"/>
      <c r="G239" s="117">
        <v>0</v>
      </c>
      <c r="H239" s="116" t="e">
        <f t="shared" si="17"/>
        <v>#DIV/0!</v>
      </c>
    </row>
    <row r="240" spans="1:8" x14ac:dyDescent="0.2">
      <c r="A240" s="13"/>
      <c r="B240" s="13"/>
      <c r="C240" s="13">
        <v>1511</v>
      </c>
      <c r="D240" s="13" t="s">
        <v>37</v>
      </c>
      <c r="E240" s="57">
        <v>23000</v>
      </c>
      <c r="F240" s="189">
        <v>23000</v>
      </c>
      <c r="G240" s="117">
        <v>528.79999999999995</v>
      </c>
      <c r="H240" s="116">
        <f t="shared" si="17"/>
        <v>2.2991304347826085</v>
      </c>
    </row>
    <row r="241" spans="1:8" hidden="1" x14ac:dyDescent="0.2">
      <c r="A241" s="13"/>
      <c r="B241" s="13"/>
      <c r="C241" s="13">
        <v>2451</v>
      </c>
      <c r="D241" s="13" t="s">
        <v>413</v>
      </c>
      <c r="E241" s="57">
        <v>0</v>
      </c>
      <c r="F241" s="189">
        <v>0</v>
      </c>
      <c r="G241" s="117">
        <v>0</v>
      </c>
      <c r="H241" s="116" t="e">
        <f t="shared" si="17"/>
        <v>#DIV/0!</v>
      </c>
    </row>
    <row r="242" spans="1:8" hidden="1" x14ac:dyDescent="0.2">
      <c r="A242" s="13"/>
      <c r="B242" s="13"/>
      <c r="C242" s="13">
        <v>3201</v>
      </c>
      <c r="D242" s="13" t="s">
        <v>358</v>
      </c>
      <c r="E242" s="57">
        <v>0</v>
      </c>
      <c r="F242" s="189">
        <v>0</v>
      </c>
      <c r="G242" s="117">
        <v>0</v>
      </c>
      <c r="H242" s="116" t="e">
        <f t="shared" si="17"/>
        <v>#DIV/0!</v>
      </c>
    </row>
    <row r="243" spans="1:8" x14ac:dyDescent="0.2">
      <c r="A243" s="13"/>
      <c r="B243" s="13"/>
      <c r="C243" s="13">
        <v>4112</v>
      </c>
      <c r="D243" s="13" t="s">
        <v>36</v>
      </c>
      <c r="E243" s="57">
        <v>46164</v>
      </c>
      <c r="F243" s="189">
        <v>46164.4</v>
      </c>
      <c r="G243" s="117">
        <v>15388.1</v>
      </c>
      <c r="H243" s="116">
        <f t="shared" si="17"/>
        <v>33.333261127622151</v>
      </c>
    </row>
    <row r="244" spans="1:8" hidden="1" x14ac:dyDescent="0.2">
      <c r="A244" s="12">
        <v>33063</v>
      </c>
      <c r="B244" s="13"/>
      <c r="C244" s="13">
        <v>4116</v>
      </c>
      <c r="D244" s="13" t="s">
        <v>211</v>
      </c>
      <c r="E244" s="57">
        <v>0</v>
      </c>
      <c r="F244" s="189">
        <v>0</v>
      </c>
      <c r="G244" s="117">
        <v>0</v>
      </c>
      <c r="H244" s="116" t="e">
        <f t="shared" si="17"/>
        <v>#DIV/0!</v>
      </c>
    </row>
    <row r="245" spans="1:8" x14ac:dyDescent="0.2">
      <c r="A245" s="12">
        <v>13013</v>
      </c>
      <c r="B245" s="13"/>
      <c r="C245" s="13">
        <v>4116</v>
      </c>
      <c r="D245" s="13" t="s">
        <v>509</v>
      </c>
      <c r="E245" s="57">
        <v>0</v>
      </c>
      <c r="F245" s="189">
        <v>337.5</v>
      </c>
      <c r="G245" s="117">
        <v>337.3</v>
      </c>
      <c r="H245" s="116">
        <f t="shared" si="17"/>
        <v>99.940740740740736</v>
      </c>
    </row>
    <row r="246" spans="1:8" hidden="1" x14ac:dyDescent="0.2">
      <c r="A246" s="12">
        <v>34053</v>
      </c>
      <c r="B246" s="13"/>
      <c r="C246" s="13">
        <v>4116</v>
      </c>
      <c r="D246" s="13" t="s">
        <v>332</v>
      </c>
      <c r="E246" s="57">
        <v>0</v>
      </c>
      <c r="F246" s="189">
        <v>0</v>
      </c>
      <c r="G246" s="117">
        <v>0</v>
      </c>
      <c r="H246" s="116" t="e">
        <f t="shared" si="17"/>
        <v>#DIV/0!</v>
      </c>
    </row>
    <row r="247" spans="1:8" hidden="1" x14ac:dyDescent="0.2">
      <c r="A247" s="12">
        <v>34070</v>
      </c>
      <c r="B247" s="13"/>
      <c r="C247" s="13">
        <v>4116</v>
      </c>
      <c r="D247" s="13" t="s">
        <v>290</v>
      </c>
      <c r="E247" s="57">
        <v>0</v>
      </c>
      <c r="F247" s="189">
        <v>0</v>
      </c>
      <c r="G247" s="117">
        <v>0</v>
      </c>
      <c r="H247" s="116" t="e">
        <f t="shared" si="17"/>
        <v>#DIV/0!</v>
      </c>
    </row>
    <row r="248" spans="1:8" hidden="1" x14ac:dyDescent="0.2">
      <c r="A248" s="12">
        <v>341</v>
      </c>
      <c r="B248" s="13"/>
      <c r="C248" s="13">
        <v>4122</v>
      </c>
      <c r="D248" s="13" t="s">
        <v>302</v>
      </c>
      <c r="E248" s="57">
        <v>0</v>
      </c>
      <c r="F248" s="189">
        <v>0</v>
      </c>
      <c r="G248" s="117">
        <v>0</v>
      </c>
      <c r="H248" s="116" t="e">
        <f t="shared" si="17"/>
        <v>#DIV/0!</v>
      </c>
    </row>
    <row r="249" spans="1:8" hidden="1" x14ac:dyDescent="0.2">
      <c r="A249" s="13">
        <v>431</v>
      </c>
      <c r="B249" s="13"/>
      <c r="C249" s="13">
        <v>4122</v>
      </c>
      <c r="D249" s="13" t="s">
        <v>281</v>
      </c>
      <c r="E249" s="57">
        <v>0</v>
      </c>
      <c r="F249" s="189">
        <v>0</v>
      </c>
      <c r="G249" s="117">
        <v>0</v>
      </c>
      <c r="H249" s="116" t="e">
        <f t="shared" si="17"/>
        <v>#DIV/0!</v>
      </c>
    </row>
    <row r="250" spans="1:8" hidden="1" x14ac:dyDescent="0.2">
      <c r="A250" s="13">
        <v>341</v>
      </c>
      <c r="B250" s="13"/>
      <c r="C250" s="13">
        <v>4122</v>
      </c>
      <c r="D250" s="13" t="s">
        <v>435</v>
      </c>
      <c r="E250" s="57">
        <v>0</v>
      </c>
      <c r="F250" s="189">
        <v>0</v>
      </c>
      <c r="G250" s="117">
        <v>0</v>
      </c>
      <c r="H250" s="116" t="e">
        <f t="shared" si="17"/>
        <v>#DIV/0!</v>
      </c>
    </row>
    <row r="251" spans="1:8" x14ac:dyDescent="0.2">
      <c r="A251" s="13">
        <v>435</v>
      </c>
      <c r="B251" s="13"/>
      <c r="C251" s="13">
        <v>4122</v>
      </c>
      <c r="D251" s="13" t="s">
        <v>282</v>
      </c>
      <c r="E251" s="57">
        <v>0</v>
      </c>
      <c r="F251" s="189">
        <v>2081.3000000000002</v>
      </c>
      <c r="G251" s="117">
        <v>2081.3000000000002</v>
      </c>
      <c r="H251" s="116">
        <f t="shared" si="17"/>
        <v>100</v>
      </c>
    </row>
    <row r="252" spans="1:8" hidden="1" x14ac:dyDescent="0.2">
      <c r="A252" s="13">
        <v>214</v>
      </c>
      <c r="B252" s="13"/>
      <c r="C252" s="13">
        <v>4122</v>
      </c>
      <c r="D252" s="13" t="s">
        <v>296</v>
      </c>
      <c r="E252" s="57">
        <v>0</v>
      </c>
      <c r="F252" s="189">
        <v>0</v>
      </c>
      <c r="G252" s="117">
        <v>0</v>
      </c>
      <c r="H252" s="116" t="e">
        <f t="shared" si="17"/>
        <v>#DIV/0!</v>
      </c>
    </row>
    <row r="253" spans="1:8" hidden="1" x14ac:dyDescent="0.2">
      <c r="A253" s="13">
        <v>331</v>
      </c>
      <c r="B253" s="13"/>
      <c r="C253" s="13">
        <v>4122</v>
      </c>
      <c r="D253" s="13" t="s">
        <v>297</v>
      </c>
      <c r="E253" s="57">
        <v>0</v>
      </c>
      <c r="F253" s="189">
        <v>0</v>
      </c>
      <c r="G253" s="117">
        <v>0</v>
      </c>
      <c r="H253" s="116" t="e">
        <f t="shared" si="17"/>
        <v>#DIV/0!</v>
      </c>
    </row>
    <row r="254" spans="1:8" x14ac:dyDescent="0.2">
      <c r="A254" s="12">
        <v>13305</v>
      </c>
      <c r="B254" s="13"/>
      <c r="C254" s="13">
        <v>4122</v>
      </c>
      <c r="D254" s="13" t="s">
        <v>510</v>
      </c>
      <c r="E254" s="57">
        <v>0</v>
      </c>
      <c r="F254" s="189">
        <v>34724.199999999997</v>
      </c>
      <c r="G254" s="117">
        <v>20834.5</v>
      </c>
      <c r="H254" s="116">
        <f t="shared" si="17"/>
        <v>59.999942403280713</v>
      </c>
    </row>
    <row r="255" spans="1:8" hidden="1" x14ac:dyDescent="0.2">
      <c r="A255" s="13">
        <v>13014</v>
      </c>
      <c r="B255" s="13"/>
      <c r="C255" s="13">
        <v>4122</v>
      </c>
      <c r="D255" s="13" t="s">
        <v>313</v>
      </c>
      <c r="E255" s="57">
        <v>0</v>
      </c>
      <c r="F255" s="189">
        <v>0</v>
      </c>
      <c r="G255" s="117">
        <v>0</v>
      </c>
      <c r="H255" s="116" t="e">
        <f t="shared" si="17"/>
        <v>#DIV/0!</v>
      </c>
    </row>
    <row r="256" spans="1:8" hidden="1" x14ac:dyDescent="0.2">
      <c r="A256" s="13">
        <v>33500</v>
      </c>
      <c r="B256" s="13"/>
      <c r="C256" s="13">
        <v>4216</v>
      </c>
      <c r="D256" s="13" t="s">
        <v>430</v>
      </c>
      <c r="E256" s="57">
        <v>0</v>
      </c>
      <c r="F256" s="189">
        <v>0</v>
      </c>
      <c r="G256" s="117">
        <v>0</v>
      </c>
      <c r="H256" s="116" t="e">
        <f t="shared" si="17"/>
        <v>#DIV/0!</v>
      </c>
    </row>
    <row r="257" spans="1:8" hidden="1" x14ac:dyDescent="0.2">
      <c r="A257" s="13"/>
      <c r="B257" s="13">
        <v>3111</v>
      </c>
      <c r="C257" s="13">
        <v>2229</v>
      </c>
      <c r="D257" s="13" t="s">
        <v>437</v>
      </c>
      <c r="E257" s="57">
        <v>0</v>
      </c>
      <c r="F257" s="189">
        <v>0</v>
      </c>
      <c r="G257" s="117">
        <v>0</v>
      </c>
      <c r="H257" s="116" t="e">
        <f t="shared" si="17"/>
        <v>#DIV/0!</v>
      </c>
    </row>
    <row r="258" spans="1:8" x14ac:dyDescent="0.2">
      <c r="A258" s="13"/>
      <c r="B258" s="13">
        <v>3113</v>
      </c>
      <c r="C258" s="13">
        <v>2119</v>
      </c>
      <c r="D258" s="13" t="s">
        <v>67</v>
      </c>
      <c r="E258" s="57">
        <v>144</v>
      </c>
      <c r="F258" s="189">
        <v>144</v>
      </c>
      <c r="G258" s="117">
        <v>0</v>
      </c>
      <c r="H258" s="116">
        <f t="shared" si="17"/>
        <v>0</v>
      </c>
    </row>
    <row r="259" spans="1:8" hidden="1" x14ac:dyDescent="0.2">
      <c r="A259" s="13"/>
      <c r="B259" s="13">
        <v>3113</v>
      </c>
      <c r="C259" s="13">
        <v>2122</v>
      </c>
      <c r="D259" s="13" t="s">
        <v>395</v>
      </c>
      <c r="E259" s="57">
        <v>0</v>
      </c>
      <c r="F259" s="189">
        <v>0</v>
      </c>
      <c r="G259" s="117">
        <v>0</v>
      </c>
      <c r="H259" s="116" t="e">
        <f t="shared" si="17"/>
        <v>#DIV/0!</v>
      </c>
    </row>
    <row r="260" spans="1:8" hidden="1" x14ac:dyDescent="0.2">
      <c r="A260" s="13"/>
      <c r="B260" s="13">
        <v>3113</v>
      </c>
      <c r="C260" s="13">
        <v>2229</v>
      </c>
      <c r="D260" s="13" t="s">
        <v>436</v>
      </c>
      <c r="E260" s="57">
        <v>0</v>
      </c>
      <c r="F260" s="189">
        <v>0</v>
      </c>
      <c r="G260" s="117">
        <v>0</v>
      </c>
      <c r="H260" s="116" t="e">
        <f t="shared" si="17"/>
        <v>#DIV/0!</v>
      </c>
    </row>
    <row r="261" spans="1:8" hidden="1" x14ac:dyDescent="0.2">
      <c r="A261" s="13"/>
      <c r="B261" s="13">
        <v>3313</v>
      </c>
      <c r="C261" s="13">
        <v>2132</v>
      </c>
      <c r="D261" s="13" t="s">
        <v>66</v>
      </c>
      <c r="E261" s="57">
        <v>0</v>
      </c>
      <c r="F261" s="189">
        <v>0</v>
      </c>
      <c r="G261" s="117">
        <v>0</v>
      </c>
      <c r="H261" s="116" t="e">
        <f t="shared" si="17"/>
        <v>#DIV/0!</v>
      </c>
    </row>
    <row r="262" spans="1:8" hidden="1" x14ac:dyDescent="0.2">
      <c r="A262" s="13"/>
      <c r="B262" s="13">
        <v>3313</v>
      </c>
      <c r="C262" s="13">
        <v>2133</v>
      </c>
      <c r="D262" s="13" t="s">
        <v>65</v>
      </c>
      <c r="E262" s="57">
        <v>0</v>
      </c>
      <c r="F262" s="189">
        <v>0</v>
      </c>
      <c r="G262" s="117">
        <v>0</v>
      </c>
      <c r="H262" s="116" t="e">
        <f t="shared" si="17"/>
        <v>#DIV/0!</v>
      </c>
    </row>
    <row r="263" spans="1:8" x14ac:dyDescent="0.2">
      <c r="A263" s="13"/>
      <c r="B263" s="13">
        <v>3412</v>
      </c>
      <c r="C263" s="13">
        <v>2324</v>
      </c>
      <c r="D263" s="13" t="s">
        <v>212</v>
      </c>
      <c r="E263" s="57">
        <v>0</v>
      </c>
      <c r="F263" s="189">
        <v>0</v>
      </c>
      <c r="G263" s="117">
        <v>5</v>
      </c>
      <c r="H263" s="116" t="e">
        <f t="shared" si="17"/>
        <v>#DIV/0!</v>
      </c>
    </row>
    <row r="264" spans="1:8" hidden="1" x14ac:dyDescent="0.2">
      <c r="A264" s="13"/>
      <c r="B264" s="13">
        <v>3412</v>
      </c>
      <c r="C264" s="13">
        <v>3113</v>
      </c>
      <c r="D264" s="13" t="s">
        <v>307</v>
      </c>
      <c r="E264" s="57">
        <v>0</v>
      </c>
      <c r="F264" s="189">
        <v>0</v>
      </c>
      <c r="G264" s="117">
        <v>0</v>
      </c>
      <c r="H264" s="116" t="e">
        <f t="shared" si="17"/>
        <v>#DIV/0!</v>
      </c>
    </row>
    <row r="265" spans="1:8" x14ac:dyDescent="0.2">
      <c r="A265" s="13"/>
      <c r="B265" s="13">
        <v>3612</v>
      </c>
      <c r="C265" s="13">
        <v>2132</v>
      </c>
      <c r="D265" s="13" t="s">
        <v>496</v>
      </c>
      <c r="E265" s="57">
        <v>0</v>
      </c>
      <c r="F265" s="189">
        <v>0</v>
      </c>
      <c r="G265" s="117">
        <v>401.6</v>
      </c>
      <c r="H265" s="116" t="e">
        <f t="shared" si="17"/>
        <v>#DIV/0!</v>
      </c>
    </row>
    <row r="266" spans="1:8" hidden="1" x14ac:dyDescent="0.2">
      <c r="A266" s="13"/>
      <c r="B266" s="13">
        <v>4359</v>
      </c>
      <c r="C266" s="13">
        <v>2122</v>
      </c>
      <c r="D266" s="13" t="s">
        <v>333</v>
      </c>
      <c r="E266" s="57">
        <v>0</v>
      </c>
      <c r="F266" s="189">
        <v>0</v>
      </c>
      <c r="G266" s="117">
        <v>0</v>
      </c>
      <c r="H266" s="116" t="e">
        <f t="shared" si="17"/>
        <v>#DIV/0!</v>
      </c>
    </row>
    <row r="267" spans="1:8" ht="15.6" customHeight="1" x14ac:dyDescent="0.2">
      <c r="A267" s="13"/>
      <c r="B267" s="13">
        <v>6171</v>
      </c>
      <c r="C267" s="13">
        <v>2212</v>
      </c>
      <c r="D267" s="13" t="s">
        <v>232</v>
      </c>
      <c r="E267" s="57">
        <v>10</v>
      </c>
      <c r="F267" s="189">
        <v>10</v>
      </c>
      <c r="G267" s="117">
        <v>4</v>
      </c>
      <c r="H267" s="116">
        <f t="shared" si="17"/>
        <v>40</v>
      </c>
    </row>
    <row r="268" spans="1:8" ht="15.6" hidden="1" customHeight="1" x14ac:dyDescent="0.2">
      <c r="A268" s="13"/>
      <c r="B268" s="13">
        <v>6171</v>
      </c>
      <c r="C268" s="13">
        <v>2310</v>
      </c>
      <c r="D268" s="13" t="s">
        <v>452</v>
      </c>
      <c r="E268" s="57">
        <v>0</v>
      </c>
      <c r="F268" s="189">
        <v>0</v>
      </c>
      <c r="G268" s="117">
        <v>0</v>
      </c>
      <c r="H268" s="116" t="e">
        <f t="shared" si="17"/>
        <v>#DIV/0!</v>
      </c>
    </row>
    <row r="269" spans="1:8" ht="15.6" hidden="1" customHeight="1" x14ac:dyDescent="0.2">
      <c r="A269" s="13"/>
      <c r="B269" s="13">
        <v>6171</v>
      </c>
      <c r="C269" s="13">
        <v>2324</v>
      </c>
      <c r="D269" s="13" t="s">
        <v>233</v>
      </c>
      <c r="E269" s="57"/>
      <c r="F269" s="189">
        <v>0</v>
      </c>
      <c r="G269" s="117">
        <v>0</v>
      </c>
      <c r="H269" s="116" t="e">
        <f t="shared" si="17"/>
        <v>#DIV/0!</v>
      </c>
    </row>
    <row r="270" spans="1:8" ht="15.6" customHeight="1" x14ac:dyDescent="0.2">
      <c r="A270" s="13"/>
      <c r="B270" s="13">
        <v>6310</v>
      </c>
      <c r="C270" s="13">
        <v>2141</v>
      </c>
      <c r="D270" s="13" t="s">
        <v>236</v>
      </c>
      <c r="E270" s="57">
        <v>10</v>
      </c>
      <c r="F270" s="189">
        <v>10</v>
      </c>
      <c r="G270" s="117">
        <v>1</v>
      </c>
      <c r="H270" s="116">
        <f t="shared" si="17"/>
        <v>10</v>
      </c>
    </row>
    <row r="271" spans="1:8" hidden="1" x14ac:dyDescent="0.2">
      <c r="A271" s="13"/>
      <c r="B271" s="13">
        <v>6310</v>
      </c>
      <c r="C271" s="13">
        <v>2324</v>
      </c>
      <c r="D271" s="13" t="s">
        <v>35</v>
      </c>
      <c r="E271" s="57"/>
      <c r="F271" s="189">
        <v>0</v>
      </c>
      <c r="G271" s="117">
        <v>0</v>
      </c>
      <c r="H271" s="116" t="e">
        <f t="shared" si="17"/>
        <v>#DIV/0!</v>
      </c>
    </row>
    <row r="272" spans="1:8" hidden="1" x14ac:dyDescent="0.2">
      <c r="A272" s="13"/>
      <c r="B272" s="13">
        <v>6310</v>
      </c>
      <c r="C272" s="13">
        <v>2142</v>
      </c>
      <c r="D272" s="13" t="s">
        <v>234</v>
      </c>
      <c r="E272" s="57">
        <v>0</v>
      </c>
      <c r="F272" s="189">
        <v>0</v>
      </c>
      <c r="G272" s="117">
        <v>0</v>
      </c>
      <c r="H272" s="116" t="e">
        <f t="shared" si="17"/>
        <v>#DIV/0!</v>
      </c>
    </row>
    <row r="273" spans="1:8" hidden="1" x14ac:dyDescent="0.2">
      <c r="A273" s="13"/>
      <c r="B273" s="13">
        <v>6310</v>
      </c>
      <c r="C273" s="13">
        <v>2143</v>
      </c>
      <c r="D273" s="13" t="s">
        <v>34</v>
      </c>
      <c r="E273" s="57">
        <v>0</v>
      </c>
      <c r="F273" s="189">
        <v>0</v>
      </c>
      <c r="G273" s="117">
        <v>0</v>
      </c>
      <c r="H273" s="116" t="e">
        <f t="shared" si="17"/>
        <v>#DIV/0!</v>
      </c>
    </row>
    <row r="274" spans="1:8" hidden="1" x14ac:dyDescent="0.2">
      <c r="A274" s="13"/>
      <c r="B274" s="13">
        <v>6310</v>
      </c>
      <c r="C274" s="13">
        <v>2329</v>
      </c>
      <c r="D274" s="13" t="s">
        <v>33</v>
      </c>
      <c r="E274" s="57"/>
      <c r="F274" s="189">
        <v>0</v>
      </c>
      <c r="G274" s="117">
        <v>0</v>
      </c>
      <c r="H274" s="116" t="e">
        <f t="shared" si="17"/>
        <v>#DIV/0!</v>
      </c>
    </row>
    <row r="275" spans="1:8" hidden="1" x14ac:dyDescent="0.2">
      <c r="A275" s="13"/>
      <c r="B275" s="13">
        <v>6330</v>
      </c>
      <c r="C275" s="13">
        <v>4132</v>
      </c>
      <c r="D275" s="13" t="s">
        <v>32</v>
      </c>
      <c r="E275" s="57">
        <v>0</v>
      </c>
      <c r="F275" s="189">
        <v>0</v>
      </c>
      <c r="G275" s="117">
        <v>0</v>
      </c>
      <c r="H275" s="116" t="e">
        <f t="shared" si="17"/>
        <v>#DIV/0!</v>
      </c>
    </row>
    <row r="276" spans="1:8" x14ac:dyDescent="0.2">
      <c r="A276" s="13"/>
      <c r="B276" s="13">
        <v>6402</v>
      </c>
      <c r="C276" s="13">
        <v>2229</v>
      </c>
      <c r="D276" s="13" t="s">
        <v>497</v>
      </c>
      <c r="E276" s="57">
        <v>0</v>
      </c>
      <c r="F276" s="189">
        <v>0</v>
      </c>
      <c r="G276" s="117">
        <v>41.9</v>
      </c>
      <c r="H276" s="116" t="e">
        <f t="shared" si="17"/>
        <v>#DIV/0!</v>
      </c>
    </row>
    <row r="277" spans="1:8" x14ac:dyDescent="0.2">
      <c r="A277" s="13"/>
      <c r="B277" s="13">
        <v>6409</v>
      </c>
      <c r="C277" s="13">
        <v>2328</v>
      </c>
      <c r="D277" s="13" t="s">
        <v>235</v>
      </c>
      <c r="E277" s="57">
        <v>0</v>
      </c>
      <c r="F277" s="189">
        <v>0</v>
      </c>
      <c r="G277" s="117">
        <v>130.1</v>
      </c>
      <c r="H277" s="116" t="e">
        <f t="shared" si="17"/>
        <v>#DIV/0!</v>
      </c>
    </row>
    <row r="278" spans="1:8" hidden="1" x14ac:dyDescent="0.2">
      <c r="A278" s="33"/>
      <c r="B278" s="13">
        <v>6402</v>
      </c>
      <c r="C278" s="13">
        <v>2229</v>
      </c>
      <c r="D278" s="13" t="s">
        <v>62</v>
      </c>
      <c r="E278" s="57">
        <v>0</v>
      </c>
      <c r="F278" s="189">
        <v>0</v>
      </c>
      <c r="G278" s="117">
        <v>0</v>
      </c>
      <c r="H278" s="116" t="e">
        <f t="shared" si="17"/>
        <v>#DIV/0!</v>
      </c>
    </row>
    <row r="279" spans="1:8" hidden="1" x14ac:dyDescent="0.2">
      <c r="A279" s="33"/>
      <c r="B279" s="13">
        <v>6409</v>
      </c>
      <c r="C279" s="13">
        <v>2328</v>
      </c>
      <c r="D279" s="13" t="s">
        <v>396</v>
      </c>
      <c r="E279" s="57">
        <v>0</v>
      </c>
      <c r="F279" s="189">
        <v>0</v>
      </c>
      <c r="G279" s="117">
        <v>0</v>
      </c>
      <c r="H279" s="116" t="e">
        <f t="shared" si="17"/>
        <v>#DIV/0!</v>
      </c>
    </row>
    <row r="280" spans="1:8" hidden="1" x14ac:dyDescent="0.2">
      <c r="A280" s="33"/>
      <c r="B280" s="13">
        <v>6409</v>
      </c>
      <c r="C280" s="13">
        <v>2329</v>
      </c>
      <c r="D280" s="13" t="s">
        <v>19</v>
      </c>
      <c r="E280" s="57">
        <v>0</v>
      </c>
      <c r="F280" s="189">
        <v>0</v>
      </c>
      <c r="G280" s="117">
        <v>0</v>
      </c>
      <c r="H280" s="116" t="e">
        <f t="shared" si="17"/>
        <v>#DIV/0!</v>
      </c>
    </row>
    <row r="281" spans="1:8" ht="15.75" customHeight="1" thickBot="1" x14ac:dyDescent="0.3">
      <c r="A281" s="11"/>
      <c r="B281" s="11"/>
      <c r="C281" s="11"/>
      <c r="D281" s="11"/>
      <c r="E281" s="233"/>
      <c r="F281" s="206"/>
      <c r="G281" s="288" t="s">
        <v>511</v>
      </c>
      <c r="H281" s="132"/>
    </row>
    <row r="282" spans="1:8" s="6" customFormat="1" ht="21.75" customHeight="1" thickTop="1" thickBot="1" x14ac:dyDescent="0.3">
      <c r="A282" s="9"/>
      <c r="B282" s="9"/>
      <c r="C282" s="9"/>
      <c r="D282" s="28" t="s">
        <v>31</v>
      </c>
      <c r="E282" s="222">
        <f t="shared" ref="E282:G282" si="18">SUM(E224:E281)</f>
        <v>455258</v>
      </c>
      <c r="F282" s="201">
        <f t="shared" si="18"/>
        <v>492401.4</v>
      </c>
      <c r="G282" s="221">
        <f t="shared" si="18"/>
        <v>162991.79999999999</v>
      </c>
      <c r="H282" s="123">
        <f t="shared" ref="H282" si="19">(G282/F282)*100</f>
        <v>33.101408728732281</v>
      </c>
    </row>
    <row r="283" spans="1:8" ht="34.700000000000003" customHeight="1" x14ac:dyDescent="0.25">
      <c r="A283" s="7"/>
      <c r="B283" s="7"/>
      <c r="C283" s="7"/>
      <c r="D283" s="8"/>
      <c r="E283" s="207"/>
      <c r="F283" s="207"/>
    </row>
    <row r="284" spans="1:8" ht="0.75" customHeight="1" thickBot="1" x14ac:dyDescent="0.25">
      <c r="A284" s="6"/>
      <c r="B284" s="7"/>
      <c r="C284" s="7"/>
      <c r="D284" s="7"/>
      <c r="E284" s="59"/>
      <c r="F284" s="59"/>
    </row>
    <row r="285" spans="1:8" ht="15.75" hidden="1" thickBot="1" x14ac:dyDescent="0.25">
      <c r="A285" s="6"/>
      <c r="B285" s="7"/>
      <c r="C285" s="7"/>
      <c r="D285" s="7"/>
      <c r="E285" s="59"/>
      <c r="F285" s="59"/>
    </row>
    <row r="286" spans="1:8" ht="15" hidden="1" customHeight="1" thickBot="1" x14ac:dyDescent="0.25">
      <c r="A286" s="6"/>
      <c r="B286" s="7"/>
      <c r="C286" s="7"/>
      <c r="D286" s="7"/>
      <c r="E286" s="59"/>
      <c r="F286" s="59"/>
    </row>
    <row r="287" spans="1:8" ht="15.75" x14ac:dyDescent="0.25">
      <c r="A287" s="24" t="s">
        <v>14</v>
      </c>
      <c r="B287" s="24" t="s">
        <v>425</v>
      </c>
      <c r="C287" s="24" t="s">
        <v>426</v>
      </c>
      <c r="D287" s="23" t="s">
        <v>12</v>
      </c>
      <c r="E287" s="22" t="s">
        <v>11</v>
      </c>
      <c r="F287" s="22" t="s">
        <v>11</v>
      </c>
      <c r="G287" s="22" t="s">
        <v>0</v>
      </c>
      <c r="H287" s="118" t="s">
        <v>369</v>
      </c>
    </row>
    <row r="288" spans="1:8" ht="15.75" customHeight="1" thickBot="1" x14ac:dyDescent="0.3">
      <c r="A288" s="21"/>
      <c r="B288" s="21"/>
      <c r="C288" s="21"/>
      <c r="D288" s="20"/>
      <c r="E288" s="197" t="s">
        <v>10</v>
      </c>
      <c r="F288" s="199" t="s">
        <v>9</v>
      </c>
      <c r="G288" s="235" t="s">
        <v>464</v>
      </c>
      <c r="H288" s="126" t="s">
        <v>370</v>
      </c>
    </row>
    <row r="289" spans="1:8" ht="16.5" customHeight="1" thickTop="1" x14ac:dyDescent="0.25">
      <c r="A289" s="30">
        <v>120</v>
      </c>
      <c r="B289" s="30"/>
      <c r="C289" s="30"/>
      <c r="D289" s="34" t="s">
        <v>30</v>
      </c>
      <c r="E289" s="56"/>
      <c r="F289" s="202"/>
      <c r="G289" s="217"/>
      <c r="H289" s="130"/>
    </row>
    <row r="290" spans="1:8" ht="16.5" customHeight="1" x14ac:dyDescent="0.25">
      <c r="A290" s="34"/>
      <c r="B290" s="34"/>
      <c r="C290" s="34"/>
      <c r="D290" s="34"/>
      <c r="E290" s="57"/>
      <c r="F290" s="189"/>
      <c r="G290" s="214"/>
      <c r="H290" s="120"/>
    </row>
    <row r="291" spans="1:8" hidden="1" x14ac:dyDescent="0.2">
      <c r="A291" s="13"/>
      <c r="B291" s="13"/>
      <c r="C291" s="13">
        <v>1361</v>
      </c>
      <c r="D291" s="13" t="s">
        <v>29</v>
      </c>
      <c r="E291" s="232">
        <v>0</v>
      </c>
      <c r="F291" s="205">
        <v>0</v>
      </c>
      <c r="G291" s="117">
        <v>0</v>
      </c>
      <c r="H291" s="116" t="e">
        <f>(#REF!/F291)*100</f>
        <v>#REF!</v>
      </c>
    </row>
    <row r="292" spans="1:8" ht="15" hidden="1" customHeight="1" x14ac:dyDescent="0.25">
      <c r="A292" s="47"/>
      <c r="B292" s="30"/>
      <c r="C292" s="49">
        <v>4116</v>
      </c>
      <c r="D292" s="35" t="s">
        <v>349</v>
      </c>
      <c r="E292" s="57">
        <v>0</v>
      </c>
      <c r="F292" s="189">
        <v>0</v>
      </c>
      <c r="G292" s="117">
        <v>0</v>
      </c>
      <c r="H292" s="116" t="e">
        <f>(#REF!/F292)*100</f>
        <v>#REF!</v>
      </c>
    </row>
    <row r="293" spans="1:8" ht="15" hidden="1" customHeight="1" x14ac:dyDescent="0.25">
      <c r="A293" s="47">
        <v>17015</v>
      </c>
      <c r="B293" s="30"/>
      <c r="C293" s="49">
        <v>4116</v>
      </c>
      <c r="D293" s="35" t="s">
        <v>350</v>
      </c>
      <c r="E293" s="57">
        <v>0</v>
      </c>
      <c r="F293" s="189">
        <v>0</v>
      </c>
      <c r="G293" s="117">
        <v>0</v>
      </c>
      <c r="H293" s="116" t="e">
        <f>(#REF!/F293)*100</f>
        <v>#REF!</v>
      </c>
    </row>
    <row r="294" spans="1:8" ht="15" hidden="1" customHeight="1" x14ac:dyDescent="0.25">
      <c r="A294" s="47">
        <v>17016</v>
      </c>
      <c r="B294" s="30"/>
      <c r="C294" s="49">
        <v>4116</v>
      </c>
      <c r="D294" s="35" t="s">
        <v>351</v>
      </c>
      <c r="E294" s="57">
        <v>0</v>
      </c>
      <c r="F294" s="189">
        <v>0</v>
      </c>
      <c r="G294" s="117">
        <v>0</v>
      </c>
      <c r="H294" s="116" t="e">
        <f>(#REF!/F294)*100</f>
        <v>#REF!</v>
      </c>
    </row>
    <row r="295" spans="1:8" ht="15.75" hidden="1" customHeight="1" x14ac:dyDescent="0.25">
      <c r="A295" s="47">
        <v>415</v>
      </c>
      <c r="B295" s="30"/>
      <c r="C295" s="49">
        <v>4152</v>
      </c>
      <c r="D295" s="48" t="s">
        <v>442</v>
      </c>
      <c r="E295" s="57">
        <v>0</v>
      </c>
      <c r="F295" s="189">
        <v>0</v>
      </c>
      <c r="G295" s="117">
        <v>0</v>
      </c>
      <c r="H295" s="116" t="e">
        <f>(#REF!/F295)*100</f>
        <v>#REF!</v>
      </c>
    </row>
    <row r="296" spans="1:8" ht="12.75" hidden="1" customHeight="1" x14ac:dyDescent="0.25">
      <c r="A296" s="47"/>
      <c r="B296" s="30"/>
      <c r="C296" s="49">
        <v>4213</v>
      </c>
      <c r="D296" s="48" t="s">
        <v>352</v>
      </c>
      <c r="E296" s="57">
        <v>0</v>
      </c>
      <c r="F296" s="189">
        <v>0</v>
      </c>
      <c r="G296" s="117">
        <v>0</v>
      </c>
      <c r="H296" s="116" t="e">
        <f>(#REF!/F296)*100</f>
        <v>#REF!</v>
      </c>
    </row>
    <row r="297" spans="1:8" ht="15" customHeight="1" x14ac:dyDescent="0.25">
      <c r="A297" s="47">
        <v>90992</v>
      </c>
      <c r="B297" s="30"/>
      <c r="C297" s="49">
        <v>4213</v>
      </c>
      <c r="D297" s="48" t="s">
        <v>353</v>
      </c>
      <c r="E297" s="57">
        <v>0</v>
      </c>
      <c r="F297" s="189">
        <v>432.9</v>
      </c>
      <c r="G297" s="117">
        <v>432.9</v>
      </c>
      <c r="H297" s="116">
        <f t="shared" ref="H297:H357" si="20">(G297/F297)*100</f>
        <v>100</v>
      </c>
    </row>
    <row r="298" spans="1:8" ht="15" hidden="1" customHeight="1" x14ac:dyDescent="0.25">
      <c r="A298" s="47"/>
      <c r="B298" s="30"/>
      <c r="C298" s="49"/>
      <c r="D298" s="48"/>
      <c r="E298" s="57">
        <v>0</v>
      </c>
      <c r="F298" s="189">
        <v>0</v>
      </c>
      <c r="G298" s="117">
        <v>0</v>
      </c>
      <c r="H298" s="116" t="e">
        <f t="shared" si="20"/>
        <v>#DIV/0!</v>
      </c>
    </row>
    <row r="299" spans="1:8" ht="15" customHeight="1" x14ac:dyDescent="0.2">
      <c r="A299" s="46">
        <v>107517969</v>
      </c>
      <c r="B299" s="45"/>
      <c r="C299" s="43">
        <v>4216</v>
      </c>
      <c r="D299" s="48" t="s">
        <v>498</v>
      </c>
      <c r="E299" s="57">
        <v>4750</v>
      </c>
      <c r="F299" s="189">
        <v>4750</v>
      </c>
      <c r="G299" s="117">
        <v>0</v>
      </c>
      <c r="H299" s="116">
        <f t="shared" si="20"/>
        <v>0</v>
      </c>
    </row>
    <row r="300" spans="1:8" ht="15" hidden="1" customHeight="1" x14ac:dyDescent="0.2">
      <c r="A300" s="46">
        <v>13419</v>
      </c>
      <c r="B300" s="45"/>
      <c r="C300" s="43">
        <v>4216</v>
      </c>
      <c r="D300" s="48" t="s">
        <v>409</v>
      </c>
      <c r="E300" s="57">
        <v>0</v>
      </c>
      <c r="F300" s="189">
        <v>0</v>
      </c>
      <c r="G300" s="117">
        <v>0</v>
      </c>
      <c r="H300" s="116" t="e">
        <f t="shared" si="20"/>
        <v>#DIV/0!</v>
      </c>
    </row>
    <row r="301" spans="1:8" ht="15" customHeight="1" x14ac:dyDescent="0.2">
      <c r="A301" s="46">
        <v>13501</v>
      </c>
      <c r="B301" s="45"/>
      <c r="C301" s="43">
        <v>4216</v>
      </c>
      <c r="D301" s="48" t="s">
        <v>409</v>
      </c>
      <c r="E301" s="57">
        <v>41659</v>
      </c>
      <c r="F301" s="189">
        <v>41659</v>
      </c>
      <c r="G301" s="117">
        <v>0</v>
      </c>
      <c r="H301" s="116">
        <f t="shared" si="20"/>
        <v>0</v>
      </c>
    </row>
    <row r="302" spans="1:8" ht="15" hidden="1" customHeight="1" x14ac:dyDescent="0.2">
      <c r="A302" s="46"/>
      <c r="B302" s="45"/>
      <c r="C302" s="43">
        <v>4152</v>
      </c>
      <c r="D302" s="48" t="s">
        <v>355</v>
      </c>
      <c r="E302" s="57">
        <v>0</v>
      </c>
      <c r="F302" s="189">
        <v>0</v>
      </c>
      <c r="G302" s="117">
        <v>0</v>
      </c>
      <c r="H302" s="116" t="e">
        <f t="shared" si="20"/>
        <v>#DIV/0!</v>
      </c>
    </row>
    <row r="303" spans="1:8" ht="15" hidden="1" customHeight="1" x14ac:dyDescent="0.2">
      <c r="A303" s="46"/>
      <c r="B303" s="45"/>
      <c r="C303" s="43">
        <v>4232</v>
      </c>
      <c r="D303" s="48" t="s">
        <v>354</v>
      </c>
      <c r="E303" s="57">
        <v>0</v>
      </c>
      <c r="F303" s="189">
        <v>0</v>
      </c>
      <c r="G303" s="117">
        <v>0</v>
      </c>
      <c r="H303" s="116" t="e">
        <f t="shared" si="20"/>
        <v>#DIV/0!</v>
      </c>
    </row>
    <row r="304" spans="1:8" ht="15" hidden="1" customHeight="1" x14ac:dyDescent="0.2">
      <c r="A304" s="46">
        <v>22500</v>
      </c>
      <c r="B304" s="45"/>
      <c r="C304" s="43">
        <v>4216</v>
      </c>
      <c r="D304" s="48" t="s">
        <v>438</v>
      </c>
      <c r="E304" s="57">
        <v>0</v>
      </c>
      <c r="F304" s="189">
        <v>0</v>
      </c>
      <c r="G304" s="117">
        <v>0</v>
      </c>
      <c r="H304" s="116" t="e">
        <f t="shared" si="20"/>
        <v>#DIV/0!</v>
      </c>
    </row>
    <row r="305" spans="1:8" ht="15" hidden="1" customHeight="1" x14ac:dyDescent="0.2">
      <c r="A305" s="46">
        <v>221</v>
      </c>
      <c r="B305" s="45"/>
      <c r="C305" s="43">
        <v>4222</v>
      </c>
      <c r="D305" s="48" t="s">
        <v>453</v>
      </c>
      <c r="E305" s="57">
        <v>0</v>
      </c>
      <c r="F305" s="189">
        <v>0</v>
      </c>
      <c r="G305" s="117">
        <v>0</v>
      </c>
      <c r="H305" s="116" t="e">
        <f t="shared" si="20"/>
        <v>#DIV/0!</v>
      </c>
    </row>
    <row r="306" spans="1:8" ht="15" hidden="1" customHeight="1" x14ac:dyDescent="0.25">
      <c r="A306" s="271">
        <v>342</v>
      </c>
      <c r="B306" s="19"/>
      <c r="C306" s="49">
        <v>4222</v>
      </c>
      <c r="D306" s="35" t="s">
        <v>454</v>
      </c>
      <c r="E306" s="57">
        <v>0</v>
      </c>
      <c r="F306" s="189">
        <v>0</v>
      </c>
      <c r="G306" s="117">
        <v>0</v>
      </c>
      <c r="H306" s="116" t="e">
        <f t="shared" si="20"/>
        <v>#DIV/0!</v>
      </c>
    </row>
    <row r="307" spans="1:8" ht="15" hidden="1" customHeight="1" x14ac:dyDescent="0.25">
      <c r="A307" s="271">
        <v>332</v>
      </c>
      <c r="B307" s="19"/>
      <c r="C307" s="49">
        <v>4222</v>
      </c>
      <c r="D307" s="35" t="s">
        <v>460</v>
      </c>
      <c r="E307" s="57">
        <v>0</v>
      </c>
      <c r="F307" s="189">
        <v>0</v>
      </c>
      <c r="G307" s="117">
        <v>0</v>
      </c>
      <c r="H307" s="116" t="e">
        <f t="shared" si="20"/>
        <v>#DIV/0!</v>
      </c>
    </row>
    <row r="308" spans="1:8" ht="15.75" hidden="1" customHeight="1" x14ac:dyDescent="0.25">
      <c r="A308" s="271">
        <v>415</v>
      </c>
      <c r="B308" s="19"/>
      <c r="C308" s="49">
        <v>4232</v>
      </c>
      <c r="D308" s="48" t="s">
        <v>441</v>
      </c>
      <c r="E308" s="57">
        <v>0</v>
      </c>
      <c r="F308" s="189">
        <v>0</v>
      </c>
      <c r="G308" s="117">
        <v>0</v>
      </c>
      <c r="H308" s="116" t="e">
        <f t="shared" si="20"/>
        <v>#DIV/0!</v>
      </c>
    </row>
    <row r="309" spans="1:8" ht="16.5" customHeight="1" x14ac:dyDescent="0.2">
      <c r="A309" s="13"/>
      <c r="B309" s="13">
        <v>1014</v>
      </c>
      <c r="C309" s="13">
        <v>2132</v>
      </c>
      <c r="D309" s="54" t="s">
        <v>294</v>
      </c>
      <c r="E309" s="57">
        <v>25</v>
      </c>
      <c r="F309" s="189">
        <v>25</v>
      </c>
      <c r="G309" s="117">
        <v>8.6</v>
      </c>
      <c r="H309" s="116">
        <f t="shared" si="20"/>
        <v>34.4</v>
      </c>
    </row>
    <row r="310" spans="1:8" ht="16.5" hidden="1" customHeight="1" x14ac:dyDescent="0.2">
      <c r="A310" s="46"/>
      <c r="B310" s="45">
        <v>2212</v>
      </c>
      <c r="C310" s="43">
        <v>2212</v>
      </c>
      <c r="D310" s="42" t="s">
        <v>343</v>
      </c>
      <c r="E310" s="57">
        <v>0</v>
      </c>
      <c r="F310" s="189">
        <v>0</v>
      </c>
      <c r="G310" s="117">
        <v>0</v>
      </c>
      <c r="H310" s="116" t="e">
        <f t="shared" si="20"/>
        <v>#DIV/0!</v>
      </c>
    </row>
    <row r="311" spans="1:8" ht="16.5" hidden="1" customHeight="1" x14ac:dyDescent="0.2">
      <c r="A311" s="44"/>
      <c r="B311" s="43">
        <v>2212</v>
      </c>
      <c r="C311" s="13">
        <v>2324</v>
      </c>
      <c r="D311" s="13" t="s">
        <v>344</v>
      </c>
      <c r="E311" s="57">
        <v>0</v>
      </c>
      <c r="F311" s="189">
        <v>0</v>
      </c>
      <c r="G311" s="117">
        <v>0</v>
      </c>
      <c r="H311" s="116" t="e">
        <f t="shared" si="20"/>
        <v>#DIV/0!</v>
      </c>
    </row>
    <row r="312" spans="1:8" ht="16.5" hidden="1" customHeight="1" x14ac:dyDescent="0.2">
      <c r="A312" s="44"/>
      <c r="B312" s="43">
        <v>2219</v>
      </c>
      <c r="C312" s="13">
        <v>2324</v>
      </c>
      <c r="D312" s="13" t="s">
        <v>461</v>
      </c>
      <c r="E312" s="57">
        <v>0</v>
      </c>
      <c r="F312" s="189">
        <v>0</v>
      </c>
      <c r="G312" s="117">
        <v>0</v>
      </c>
      <c r="H312" s="116" t="e">
        <f t="shared" si="20"/>
        <v>#DIV/0!</v>
      </c>
    </row>
    <row r="313" spans="1:8" ht="16.5" hidden="1" customHeight="1" x14ac:dyDescent="0.2">
      <c r="A313" s="12"/>
      <c r="B313" s="13">
        <v>2221</v>
      </c>
      <c r="C313" s="13">
        <v>2329</v>
      </c>
      <c r="D313" s="13" t="s">
        <v>443</v>
      </c>
      <c r="E313" s="57">
        <v>0</v>
      </c>
      <c r="F313" s="189">
        <v>0</v>
      </c>
      <c r="G313" s="117">
        <v>0</v>
      </c>
      <c r="H313" s="116" t="e">
        <f t="shared" si="20"/>
        <v>#DIV/0!</v>
      </c>
    </row>
    <row r="314" spans="1:8" x14ac:dyDescent="0.2">
      <c r="A314" s="13"/>
      <c r="B314" s="13">
        <v>3313</v>
      </c>
      <c r="C314" s="13">
        <v>2132</v>
      </c>
      <c r="D314" s="54" t="s">
        <v>477</v>
      </c>
      <c r="E314" s="57">
        <v>350</v>
      </c>
      <c r="F314" s="189">
        <v>350</v>
      </c>
      <c r="G314" s="117">
        <v>0</v>
      </c>
      <c r="H314" s="116">
        <f t="shared" si="20"/>
        <v>0</v>
      </c>
    </row>
    <row r="315" spans="1:8" ht="14.25" hidden="1" customHeight="1" x14ac:dyDescent="0.2">
      <c r="A315" s="12"/>
      <c r="B315" s="13">
        <v>3326</v>
      </c>
      <c r="C315" s="13">
        <v>2324</v>
      </c>
      <c r="D315" s="13" t="s">
        <v>446</v>
      </c>
      <c r="E315" s="57">
        <v>0</v>
      </c>
      <c r="F315" s="189">
        <v>0</v>
      </c>
      <c r="G315" s="117">
        <v>0</v>
      </c>
      <c r="H315" s="116" t="e">
        <f t="shared" si="20"/>
        <v>#DIV/0!</v>
      </c>
    </row>
    <row r="316" spans="1:8" ht="15.75" hidden="1" customHeight="1" x14ac:dyDescent="0.2">
      <c r="A316" s="12"/>
      <c r="B316" s="13">
        <v>3326</v>
      </c>
      <c r="C316" s="13">
        <v>3122</v>
      </c>
      <c r="D316" s="13" t="s">
        <v>447</v>
      </c>
      <c r="E316" s="57">
        <v>0</v>
      </c>
      <c r="F316" s="189">
        <v>0</v>
      </c>
      <c r="G316" s="117">
        <v>0</v>
      </c>
      <c r="H316" s="116" t="e">
        <f t="shared" si="20"/>
        <v>#DIV/0!</v>
      </c>
    </row>
    <row r="317" spans="1:8" ht="23.25" hidden="1" customHeight="1" x14ac:dyDescent="0.2">
      <c r="A317" s="12"/>
      <c r="B317" s="13">
        <v>3326</v>
      </c>
      <c r="C317" s="13">
        <v>3121</v>
      </c>
      <c r="D317" s="13" t="s">
        <v>339</v>
      </c>
      <c r="E317" s="57">
        <v>0</v>
      </c>
      <c r="F317" s="189">
        <v>0</v>
      </c>
      <c r="G317" s="117">
        <v>0</v>
      </c>
      <c r="H317" s="116" t="e">
        <f t="shared" si="20"/>
        <v>#DIV/0!</v>
      </c>
    </row>
    <row r="318" spans="1:8" x14ac:dyDescent="0.2">
      <c r="A318" s="13"/>
      <c r="B318" s="13">
        <v>3612</v>
      </c>
      <c r="C318" s="13">
        <v>2111</v>
      </c>
      <c r="D318" s="13" t="s">
        <v>238</v>
      </c>
      <c r="E318" s="57">
        <v>1610</v>
      </c>
      <c r="F318" s="189">
        <v>1610</v>
      </c>
      <c r="G318" s="117">
        <v>548.29999999999995</v>
      </c>
      <c r="H318" s="116">
        <f t="shared" si="20"/>
        <v>34.055900621118006</v>
      </c>
    </row>
    <row r="319" spans="1:8" x14ac:dyDescent="0.2">
      <c r="A319" s="13"/>
      <c r="B319" s="13">
        <v>3612</v>
      </c>
      <c r="C319" s="13">
        <v>2132</v>
      </c>
      <c r="D319" s="13" t="s">
        <v>239</v>
      </c>
      <c r="E319" s="57">
        <v>6300</v>
      </c>
      <c r="F319" s="189">
        <v>6300</v>
      </c>
      <c r="G319" s="117">
        <v>2443.4</v>
      </c>
      <c r="H319" s="116">
        <f t="shared" si="20"/>
        <v>38.784126984126985</v>
      </c>
    </row>
    <row r="320" spans="1:8" hidden="1" x14ac:dyDescent="0.2">
      <c r="A320" s="13"/>
      <c r="B320" s="13">
        <v>3612</v>
      </c>
      <c r="C320" s="13">
        <v>2322</v>
      </c>
      <c r="D320" s="13" t="s">
        <v>28</v>
      </c>
      <c r="E320" s="57">
        <v>0</v>
      </c>
      <c r="F320" s="189">
        <v>0</v>
      </c>
      <c r="G320" s="117">
        <v>0</v>
      </c>
      <c r="H320" s="116" t="e">
        <f t="shared" si="20"/>
        <v>#DIV/0!</v>
      </c>
    </row>
    <row r="321" spans="1:8" x14ac:dyDescent="0.2">
      <c r="A321" s="13"/>
      <c r="B321" s="13">
        <v>3612</v>
      </c>
      <c r="C321" s="13">
        <v>2324</v>
      </c>
      <c r="D321" s="13" t="s">
        <v>240</v>
      </c>
      <c r="E321" s="57">
        <v>130</v>
      </c>
      <c r="F321" s="189">
        <v>130</v>
      </c>
      <c r="G321" s="117">
        <v>92.1</v>
      </c>
      <c r="H321" s="116">
        <f t="shared" si="20"/>
        <v>70.84615384615384</v>
      </c>
    </row>
    <row r="322" spans="1:8" hidden="1" x14ac:dyDescent="0.2">
      <c r="A322" s="13"/>
      <c r="B322" s="13">
        <v>3612</v>
      </c>
      <c r="C322" s="13">
        <v>2329</v>
      </c>
      <c r="D322" s="13" t="s">
        <v>27</v>
      </c>
      <c r="E322" s="57">
        <v>0</v>
      </c>
      <c r="F322" s="189">
        <v>0</v>
      </c>
      <c r="G322" s="117">
        <v>0</v>
      </c>
      <c r="H322" s="116" t="e">
        <f t="shared" si="20"/>
        <v>#DIV/0!</v>
      </c>
    </row>
    <row r="323" spans="1:8" x14ac:dyDescent="0.2">
      <c r="A323" s="13"/>
      <c r="B323" s="13">
        <v>3612</v>
      </c>
      <c r="C323" s="13">
        <v>3112</v>
      </c>
      <c r="D323" s="13" t="s">
        <v>241</v>
      </c>
      <c r="E323" s="57">
        <v>14606</v>
      </c>
      <c r="F323" s="189">
        <v>14606</v>
      </c>
      <c r="G323" s="117">
        <v>918.7</v>
      </c>
      <c r="H323" s="116">
        <f t="shared" si="20"/>
        <v>6.2898808708749838</v>
      </c>
    </row>
    <row r="324" spans="1:8" x14ac:dyDescent="0.2">
      <c r="A324" s="13"/>
      <c r="B324" s="13">
        <v>3613</v>
      </c>
      <c r="C324" s="13">
        <v>2111</v>
      </c>
      <c r="D324" s="13" t="s">
        <v>242</v>
      </c>
      <c r="E324" s="57">
        <v>2700</v>
      </c>
      <c r="F324" s="189">
        <v>2700</v>
      </c>
      <c r="G324" s="117">
        <v>1007.4</v>
      </c>
      <c r="H324" s="116">
        <f t="shared" si="20"/>
        <v>37.31111111111111</v>
      </c>
    </row>
    <row r="325" spans="1:8" x14ac:dyDescent="0.2">
      <c r="A325" s="13"/>
      <c r="B325" s="13">
        <v>3613</v>
      </c>
      <c r="C325" s="13">
        <v>2132</v>
      </c>
      <c r="D325" s="13" t="s">
        <v>243</v>
      </c>
      <c r="E325" s="57">
        <v>5600</v>
      </c>
      <c r="F325" s="189">
        <v>5600</v>
      </c>
      <c r="G325" s="117">
        <v>2147.5</v>
      </c>
      <c r="H325" s="116">
        <f t="shared" si="20"/>
        <v>38.348214285714292</v>
      </c>
    </row>
    <row r="326" spans="1:8" hidden="1" x14ac:dyDescent="0.2">
      <c r="A326" s="33"/>
      <c r="B326" s="13">
        <v>3613</v>
      </c>
      <c r="C326" s="13">
        <v>2133</v>
      </c>
      <c r="D326" s="13" t="s">
        <v>26</v>
      </c>
      <c r="E326" s="57"/>
      <c r="F326" s="189">
        <v>0</v>
      </c>
      <c r="G326" s="117">
        <v>0</v>
      </c>
      <c r="H326" s="116" t="e">
        <f t="shared" si="20"/>
        <v>#DIV/0!</v>
      </c>
    </row>
    <row r="327" spans="1:8" hidden="1" x14ac:dyDescent="0.2">
      <c r="A327" s="33"/>
      <c r="B327" s="13">
        <v>3613</v>
      </c>
      <c r="C327" s="13">
        <v>2310</v>
      </c>
      <c r="D327" s="13" t="s">
        <v>25</v>
      </c>
      <c r="E327" s="57"/>
      <c r="F327" s="189">
        <v>0</v>
      </c>
      <c r="G327" s="117">
        <v>0</v>
      </c>
      <c r="H327" s="116" t="e">
        <f t="shared" si="20"/>
        <v>#DIV/0!</v>
      </c>
    </row>
    <row r="328" spans="1:8" x14ac:dyDescent="0.2">
      <c r="A328" s="33"/>
      <c r="B328" s="13">
        <v>3613</v>
      </c>
      <c r="C328" s="13">
        <v>2322</v>
      </c>
      <c r="D328" s="13" t="s">
        <v>512</v>
      </c>
      <c r="E328" s="57">
        <v>0</v>
      </c>
      <c r="F328" s="189">
        <v>0</v>
      </c>
      <c r="G328" s="117">
        <v>6</v>
      </c>
      <c r="H328" s="116" t="e">
        <f t="shared" si="20"/>
        <v>#DIV/0!</v>
      </c>
    </row>
    <row r="329" spans="1:8" x14ac:dyDescent="0.2">
      <c r="A329" s="33"/>
      <c r="B329" s="13">
        <v>3613</v>
      </c>
      <c r="C329" s="13">
        <v>2324</v>
      </c>
      <c r="D329" s="13" t="s">
        <v>499</v>
      </c>
      <c r="E329" s="57">
        <v>300</v>
      </c>
      <c r="F329" s="189">
        <v>300</v>
      </c>
      <c r="G329" s="117">
        <v>86.4</v>
      </c>
      <c r="H329" s="116">
        <f t="shared" si="20"/>
        <v>28.800000000000004</v>
      </c>
    </row>
    <row r="330" spans="1:8" hidden="1" x14ac:dyDescent="0.2">
      <c r="A330" s="33"/>
      <c r="B330" s="13">
        <v>3613</v>
      </c>
      <c r="C330" s="13">
        <v>2322</v>
      </c>
      <c r="D330" s="13" t="s">
        <v>24</v>
      </c>
      <c r="E330" s="57">
        <v>0</v>
      </c>
      <c r="F330" s="189">
        <v>0</v>
      </c>
      <c r="G330" s="117">
        <v>0</v>
      </c>
      <c r="H330" s="116" t="e">
        <f t="shared" si="20"/>
        <v>#DIV/0!</v>
      </c>
    </row>
    <row r="331" spans="1:8" hidden="1" x14ac:dyDescent="0.2">
      <c r="A331" s="33"/>
      <c r="B331" s="13">
        <v>3613</v>
      </c>
      <c r="C331" s="13">
        <v>2324</v>
      </c>
      <c r="D331" s="13" t="s">
        <v>244</v>
      </c>
      <c r="E331" s="57">
        <v>0</v>
      </c>
      <c r="F331" s="189">
        <v>0</v>
      </c>
      <c r="G331" s="117">
        <v>0</v>
      </c>
      <c r="H331" s="116" t="e">
        <f t="shared" si="20"/>
        <v>#DIV/0!</v>
      </c>
    </row>
    <row r="332" spans="1:8" hidden="1" x14ac:dyDescent="0.2">
      <c r="A332" s="33"/>
      <c r="B332" s="13">
        <v>3613</v>
      </c>
      <c r="C332" s="13">
        <v>3112</v>
      </c>
      <c r="D332" s="13" t="s">
        <v>245</v>
      </c>
      <c r="E332" s="57">
        <v>0</v>
      </c>
      <c r="F332" s="189">
        <v>0</v>
      </c>
      <c r="G332" s="117">
        <v>0</v>
      </c>
      <c r="H332" s="116" t="e">
        <f t="shared" si="20"/>
        <v>#DIV/0!</v>
      </c>
    </row>
    <row r="333" spans="1:8" hidden="1" x14ac:dyDescent="0.2">
      <c r="A333" s="33"/>
      <c r="B333" s="13">
        <v>3631</v>
      </c>
      <c r="C333" s="13">
        <v>2133</v>
      </c>
      <c r="D333" s="13" t="s">
        <v>246</v>
      </c>
      <c r="E333" s="57">
        <v>0</v>
      </c>
      <c r="F333" s="189">
        <v>0</v>
      </c>
      <c r="G333" s="117">
        <v>0</v>
      </c>
      <c r="H333" s="116" t="e">
        <f t="shared" si="20"/>
        <v>#DIV/0!</v>
      </c>
    </row>
    <row r="334" spans="1:8" x14ac:dyDescent="0.2">
      <c r="A334" s="33"/>
      <c r="B334" s="13">
        <v>3632</v>
      </c>
      <c r="C334" s="13">
        <v>2111</v>
      </c>
      <c r="D334" s="13" t="s">
        <v>247</v>
      </c>
      <c r="E334" s="57">
        <v>500</v>
      </c>
      <c r="F334" s="189">
        <v>500</v>
      </c>
      <c r="G334" s="117">
        <v>391.8</v>
      </c>
      <c r="H334" s="116">
        <f t="shared" si="20"/>
        <v>78.360000000000014</v>
      </c>
    </row>
    <row r="335" spans="1:8" x14ac:dyDescent="0.2">
      <c r="A335" s="33"/>
      <c r="B335" s="13">
        <v>3632</v>
      </c>
      <c r="C335" s="13">
        <v>2132</v>
      </c>
      <c r="D335" s="13" t="s">
        <v>248</v>
      </c>
      <c r="E335" s="57">
        <v>120</v>
      </c>
      <c r="F335" s="189">
        <v>120</v>
      </c>
      <c r="G335" s="117">
        <v>190.5</v>
      </c>
      <c r="H335" s="116">
        <f t="shared" si="20"/>
        <v>158.75</v>
      </c>
    </row>
    <row r="336" spans="1:8" x14ac:dyDescent="0.2">
      <c r="A336" s="33"/>
      <c r="B336" s="13">
        <v>3632</v>
      </c>
      <c r="C336" s="13">
        <v>2133</v>
      </c>
      <c r="D336" s="13" t="s">
        <v>249</v>
      </c>
      <c r="E336" s="57">
        <v>10</v>
      </c>
      <c r="F336" s="189">
        <v>10</v>
      </c>
      <c r="G336" s="117">
        <v>10</v>
      </c>
      <c r="H336" s="116">
        <f t="shared" si="20"/>
        <v>100</v>
      </c>
    </row>
    <row r="337" spans="1:8" x14ac:dyDescent="0.2">
      <c r="A337" s="33"/>
      <c r="B337" s="13">
        <v>3632</v>
      </c>
      <c r="C337" s="13">
        <v>2324</v>
      </c>
      <c r="D337" s="13" t="s">
        <v>250</v>
      </c>
      <c r="E337" s="57">
        <v>0</v>
      </c>
      <c r="F337" s="189">
        <v>0</v>
      </c>
      <c r="G337" s="117">
        <v>116.1</v>
      </c>
      <c r="H337" s="116" t="e">
        <f t="shared" si="20"/>
        <v>#DIV/0!</v>
      </c>
    </row>
    <row r="338" spans="1:8" x14ac:dyDescent="0.2">
      <c r="A338" s="33"/>
      <c r="B338" s="13">
        <v>3632</v>
      </c>
      <c r="C338" s="13">
        <v>2329</v>
      </c>
      <c r="D338" s="13" t="s">
        <v>251</v>
      </c>
      <c r="E338" s="57">
        <v>50</v>
      </c>
      <c r="F338" s="189">
        <v>50</v>
      </c>
      <c r="G338" s="117">
        <v>20.8</v>
      </c>
      <c r="H338" s="116">
        <f t="shared" si="20"/>
        <v>41.6</v>
      </c>
    </row>
    <row r="339" spans="1:8" x14ac:dyDescent="0.2">
      <c r="A339" s="33"/>
      <c r="B339" s="13">
        <v>3634</v>
      </c>
      <c r="C339" s="13">
        <v>2132</v>
      </c>
      <c r="D339" s="13" t="s">
        <v>23</v>
      </c>
      <c r="E339" s="57">
        <v>4175</v>
      </c>
      <c r="F339" s="189">
        <v>4175</v>
      </c>
      <c r="G339" s="117">
        <v>4175.3999999999996</v>
      </c>
      <c r="H339" s="116">
        <f t="shared" si="20"/>
        <v>100.00958083832334</v>
      </c>
    </row>
    <row r="340" spans="1:8" hidden="1" x14ac:dyDescent="0.2">
      <c r="A340" s="33"/>
      <c r="B340" s="13">
        <v>3636</v>
      </c>
      <c r="C340" s="13">
        <v>2131</v>
      </c>
      <c r="D340" s="13" t="s">
        <v>22</v>
      </c>
      <c r="E340" s="57">
        <v>0</v>
      </c>
      <c r="F340" s="205">
        <v>0</v>
      </c>
      <c r="G340" s="117">
        <v>0</v>
      </c>
      <c r="H340" s="116" t="e">
        <f t="shared" si="20"/>
        <v>#DIV/0!</v>
      </c>
    </row>
    <row r="341" spans="1:8" hidden="1" x14ac:dyDescent="0.2">
      <c r="A341" s="12"/>
      <c r="B341" s="13">
        <v>3639</v>
      </c>
      <c r="C341" s="13">
        <v>2111</v>
      </c>
      <c r="D341" s="13" t="s">
        <v>252</v>
      </c>
      <c r="E341" s="57">
        <v>0</v>
      </c>
      <c r="F341" s="189">
        <v>0</v>
      </c>
      <c r="G341" s="117">
        <v>0</v>
      </c>
      <c r="H341" s="116" t="e">
        <f t="shared" si="20"/>
        <v>#DIV/0!</v>
      </c>
    </row>
    <row r="342" spans="1:8" x14ac:dyDescent="0.2">
      <c r="A342" s="33"/>
      <c r="B342" s="13">
        <v>3639</v>
      </c>
      <c r="C342" s="13">
        <v>2119</v>
      </c>
      <c r="D342" s="13" t="s">
        <v>254</v>
      </c>
      <c r="E342" s="57">
        <v>600</v>
      </c>
      <c r="F342" s="189">
        <v>600</v>
      </c>
      <c r="G342" s="117">
        <v>476</v>
      </c>
      <c r="H342" s="116">
        <f t="shared" si="20"/>
        <v>79.333333333333329</v>
      </c>
    </row>
    <row r="343" spans="1:8" x14ac:dyDescent="0.2">
      <c r="A343" s="13"/>
      <c r="B343" s="13">
        <v>3639</v>
      </c>
      <c r="C343" s="13">
        <v>2131</v>
      </c>
      <c r="D343" s="13" t="s">
        <v>255</v>
      </c>
      <c r="E343" s="57">
        <v>2300</v>
      </c>
      <c r="F343" s="189">
        <v>2300</v>
      </c>
      <c r="G343" s="117">
        <v>1203.0999999999999</v>
      </c>
      <c r="H343" s="116">
        <f t="shared" si="20"/>
        <v>52.30869565217391</v>
      </c>
    </row>
    <row r="344" spans="1:8" x14ac:dyDescent="0.2">
      <c r="A344" s="13"/>
      <c r="B344" s="13">
        <v>3639</v>
      </c>
      <c r="C344" s="13">
        <v>2132</v>
      </c>
      <c r="D344" s="13" t="s">
        <v>256</v>
      </c>
      <c r="E344" s="57">
        <v>30</v>
      </c>
      <c r="F344" s="189">
        <v>30</v>
      </c>
      <c r="G344" s="117">
        <v>13</v>
      </c>
      <c r="H344" s="116">
        <f t="shared" si="20"/>
        <v>43.333333333333336</v>
      </c>
    </row>
    <row r="345" spans="1:8" ht="15" hidden="1" customHeight="1" x14ac:dyDescent="0.2">
      <c r="A345" s="13"/>
      <c r="B345" s="13">
        <v>3639</v>
      </c>
      <c r="C345" s="13">
        <v>2212</v>
      </c>
      <c r="D345" s="13" t="s">
        <v>257</v>
      </c>
      <c r="E345" s="57">
        <v>0</v>
      </c>
      <c r="F345" s="189">
        <v>0</v>
      </c>
      <c r="G345" s="117">
        <v>0</v>
      </c>
      <c r="H345" s="116" t="e">
        <f t="shared" si="20"/>
        <v>#DIV/0!</v>
      </c>
    </row>
    <row r="346" spans="1:8" x14ac:dyDescent="0.2">
      <c r="A346" s="13"/>
      <c r="B346" s="13">
        <v>3639</v>
      </c>
      <c r="C346" s="13">
        <v>2324</v>
      </c>
      <c r="D346" s="13" t="s">
        <v>21</v>
      </c>
      <c r="E346" s="57">
        <v>0</v>
      </c>
      <c r="F346" s="189">
        <v>0</v>
      </c>
      <c r="G346" s="117">
        <v>48.9</v>
      </c>
      <c r="H346" s="116" t="e">
        <f t="shared" si="20"/>
        <v>#DIV/0!</v>
      </c>
    </row>
    <row r="347" spans="1:8" hidden="1" x14ac:dyDescent="0.2">
      <c r="A347" s="13"/>
      <c r="B347" s="13">
        <v>3639</v>
      </c>
      <c r="C347" s="13">
        <v>2328</v>
      </c>
      <c r="D347" s="13" t="s">
        <v>20</v>
      </c>
      <c r="E347" s="57">
        <v>0</v>
      </c>
      <c r="F347" s="189">
        <v>0</v>
      </c>
      <c r="G347" s="117">
        <v>0</v>
      </c>
      <c r="H347" s="116" t="e">
        <f t="shared" si="20"/>
        <v>#DIV/0!</v>
      </c>
    </row>
    <row r="348" spans="1:8" ht="15" customHeight="1" x14ac:dyDescent="0.2">
      <c r="A348" s="32"/>
      <c r="B348" s="32">
        <v>3639</v>
      </c>
      <c r="C348" s="32">
        <v>2329</v>
      </c>
      <c r="D348" s="32" t="s">
        <v>19</v>
      </c>
      <c r="E348" s="57">
        <v>0</v>
      </c>
      <c r="F348" s="189">
        <v>0</v>
      </c>
      <c r="G348" s="117">
        <v>0.4</v>
      </c>
      <c r="H348" s="116" t="e">
        <f t="shared" si="20"/>
        <v>#DIV/0!</v>
      </c>
    </row>
    <row r="349" spans="1:8" x14ac:dyDescent="0.2">
      <c r="A349" s="13"/>
      <c r="B349" s="13">
        <v>3639</v>
      </c>
      <c r="C349" s="13">
        <v>3111</v>
      </c>
      <c r="D349" s="13" t="s">
        <v>18</v>
      </c>
      <c r="E349" s="57">
        <v>4844</v>
      </c>
      <c r="F349" s="189">
        <v>4844</v>
      </c>
      <c r="G349" s="117">
        <v>1790.9</v>
      </c>
      <c r="H349" s="116">
        <f t="shared" si="20"/>
        <v>36.971511147811725</v>
      </c>
    </row>
    <row r="350" spans="1:8" hidden="1" x14ac:dyDescent="0.2">
      <c r="A350" s="13"/>
      <c r="B350" s="13">
        <v>3639</v>
      </c>
      <c r="C350" s="13">
        <v>3112</v>
      </c>
      <c r="D350" s="13" t="s">
        <v>258</v>
      </c>
      <c r="E350" s="57">
        <v>0</v>
      </c>
      <c r="F350" s="189">
        <v>0</v>
      </c>
      <c r="G350" s="117">
        <v>0</v>
      </c>
      <c r="H350" s="116" t="e">
        <f t="shared" si="20"/>
        <v>#DIV/0!</v>
      </c>
    </row>
    <row r="351" spans="1:8" ht="15" hidden="1" customHeight="1" x14ac:dyDescent="0.2">
      <c r="A351" s="32"/>
      <c r="B351" s="32">
        <v>6310</v>
      </c>
      <c r="C351" s="32">
        <v>2141</v>
      </c>
      <c r="D351" s="32" t="s">
        <v>17</v>
      </c>
      <c r="E351" s="57">
        <v>0</v>
      </c>
      <c r="F351" s="189">
        <v>0</v>
      </c>
      <c r="G351" s="117">
        <v>0</v>
      </c>
      <c r="H351" s="116" t="e">
        <f t="shared" si="20"/>
        <v>#DIV/0!</v>
      </c>
    </row>
    <row r="352" spans="1:8" ht="15" hidden="1" customHeight="1" x14ac:dyDescent="0.2">
      <c r="A352" s="44"/>
      <c r="B352" s="43">
        <v>4357</v>
      </c>
      <c r="C352" s="13">
        <v>2324</v>
      </c>
      <c r="D352" s="13" t="s">
        <v>338</v>
      </c>
      <c r="E352" s="57">
        <v>0</v>
      </c>
      <c r="F352" s="189">
        <v>0</v>
      </c>
      <c r="G352" s="117">
        <v>0</v>
      </c>
      <c r="H352" s="116" t="e">
        <f t="shared" si="20"/>
        <v>#DIV/0!</v>
      </c>
    </row>
    <row r="353" spans="1:8" ht="15" hidden="1" customHeight="1" x14ac:dyDescent="0.2">
      <c r="A353" s="32"/>
      <c r="B353" s="32">
        <v>4374</v>
      </c>
      <c r="C353" s="32">
        <v>2322</v>
      </c>
      <c r="D353" s="32" t="s">
        <v>321</v>
      </c>
      <c r="E353" s="57">
        <v>0</v>
      </c>
      <c r="F353" s="189">
        <v>0</v>
      </c>
      <c r="G353" s="117">
        <v>0</v>
      </c>
      <c r="H353" s="116" t="e">
        <f t="shared" si="20"/>
        <v>#DIV/0!</v>
      </c>
    </row>
    <row r="354" spans="1:8" ht="15" customHeight="1" x14ac:dyDescent="0.2">
      <c r="A354" s="32"/>
      <c r="B354" s="32">
        <v>5512</v>
      </c>
      <c r="C354" s="32">
        <v>2324</v>
      </c>
      <c r="D354" s="32" t="s">
        <v>91</v>
      </c>
      <c r="E354" s="57">
        <v>0</v>
      </c>
      <c r="F354" s="189">
        <v>0</v>
      </c>
      <c r="G354" s="117">
        <v>7.6</v>
      </c>
      <c r="H354" s="116" t="e">
        <f t="shared" si="20"/>
        <v>#DIV/0!</v>
      </c>
    </row>
    <row r="355" spans="1:8" ht="15" hidden="1" customHeight="1" x14ac:dyDescent="0.2">
      <c r="A355" s="32"/>
      <c r="B355" s="32">
        <v>6171</v>
      </c>
      <c r="C355" s="32">
        <v>2324</v>
      </c>
      <c r="D355" s="32" t="s">
        <v>309</v>
      </c>
      <c r="E355" s="57">
        <v>0</v>
      </c>
      <c r="F355" s="189">
        <v>0</v>
      </c>
      <c r="G355" s="117">
        <v>0</v>
      </c>
      <c r="H355" s="116" t="e">
        <f t="shared" si="20"/>
        <v>#DIV/0!</v>
      </c>
    </row>
    <row r="356" spans="1:8" ht="15" hidden="1" customHeight="1" x14ac:dyDescent="0.2">
      <c r="A356" s="32"/>
      <c r="B356" s="32">
        <v>6402</v>
      </c>
      <c r="C356" s="32">
        <v>2229</v>
      </c>
      <c r="D356" s="32" t="s">
        <v>444</v>
      </c>
      <c r="E356" s="57">
        <v>0</v>
      </c>
      <c r="F356" s="189">
        <v>0</v>
      </c>
      <c r="G356" s="117">
        <v>0</v>
      </c>
      <c r="H356" s="116" t="e">
        <f t="shared" si="20"/>
        <v>#DIV/0!</v>
      </c>
    </row>
    <row r="357" spans="1:8" ht="15" customHeight="1" x14ac:dyDescent="0.2">
      <c r="A357" s="32"/>
      <c r="B357" s="32">
        <v>6409</v>
      </c>
      <c r="C357" s="32">
        <v>2328</v>
      </c>
      <c r="D357" s="32" t="s">
        <v>253</v>
      </c>
      <c r="E357" s="57">
        <v>0</v>
      </c>
      <c r="F357" s="189">
        <v>0</v>
      </c>
      <c r="G357" s="117">
        <v>139.6</v>
      </c>
      <c r="H357" s="116" t="e">
        <f t="shared" si="20"/>
        <v>#DIV/0!</v>
      </c>
    </row>
    <row r="358" spans="1:8" ht="15.75" customHeight="1" thickBot="1" x14ac:dyDescent="0.25">
      <c r="A358" s="31"/>
      <c r="B358" s="31"/>
      <c r="C358" s="31"/>
      <c r="D358" s="15"/>
      <c r="E358" s="234"/>
      <c r="F358" s="208"/>
      <c r="G358" s="220"/>
      <c r="H358" s="132"/>
    </row>
    <row r="359" spans="1:8" s="6" customFormat="1" ht="22.5" customHeight="1" thickTop="1" thickBot="1" x14ac:dyDescent="0.3">
      <c r="A359" s="9"/>
      <c r="B359" s="9"/>
      <c r="C359" s="9"/>
      <c r="D359" s="40" t="s">
        <v>16</v>
      </c>
      <c r="E359" s="222">
        <f t="shared" ref="E359:G359" si="21">SUM(E290:E358)</f>
        <v>90659</v>
      </c>
      <c r="F359" s="201">
        <f t="shared" si="21"/>
        <v>91091.9</v>
      </c>
      <c r="G359" s="221">
        <f t="shared" si="21"/>
        <v>16275.399999999998</v>
      </c>
      <c r="H359" s="123">
        <f t="shared" ref="H359" si="22">(G359/F359)*100</f>
        <v>17.867011227123374</v>
      </c>
    </row>
    <row r="360" spans="1:8" ht="15" customHeight="1" x14ac:dyDescent="0.2">
      <c r="A360" s="6"/>
      <c r="B360" s="7"/>
      <c r="C360" s="7"/>
      <c r="D360" s="7"/>
      <c r="E360" s="59"/>
      <c r="F360" s="59"/>
    </row>
    <row r="361" spans="1:8" ht="15" customHeight="1" thickBot="1" x14ac:dyDescent="0.25">
      <c r="A361" s="6"/>
      <c r="B361" s="7"/>
      <c r="C361" s="7"/>
      <c r="D361" s="7"/>
      <c r="E361" s="59"/>
      <c r="F361" s="59"/>
    </row>
    <row r="362" spans="1:8" s="65" customFormat="1" ht="15.75" x14ac:dyDescent="0.25">
      <c r="A362" s="24" t="s">
        <v>14</v>
      </c>
      <c r="B362" s="24" t="s">
        <v>425</v>
      </c>
      <c r="C362" s="24" t="s">
        <v>426</v>
      </c>
      <c r="D362" s="23" t="s">
        <v>12</v>
      </c>
      <c r="E362" s="22" t="s">
        <v>11</v>
      </c>
      <c r="F362" s="22" t="s">
        <v>11</v>
      </c>
      <c r="G362" s="22" t="s">
        <v>0</v>
      </c>
      <c r="H362" s="22" t="s">
        <v>397</v>
      </c>
    </row>
    <row r="363" spans="1:8" s="65" customFormat="1" ht="15.75" customHeight="1" thickBot="1" x14ac:dyDescent="0.3">
      <c r="A363" s="21"/>
      <c r="B363" s="21"/>
      <c r="C363" s="21"/>
      <c r="D363" s="20"/>
      <c r="E363" s="197" t="s">
        <v>10</v>
      </c>
      <c r="F363" s="197" t="s">
        <v>9</v>
      </c>
      <c r="G363" s="235" t="s">
        <v>464</v>
      </c>
      <c r="H363" s="197" t="s">
        <v>378</v>
      </c>
    </row>
    <row r="364" spans="1:8" s="65" customFormat="1" ht="16.5" thickTop="1" x14ac:dyDescent="0.25">
      <c r="A364" s="30"/>
      <c r="B364" s="30"/>
      <c r="C364" s="30"/>
      <c r="D364" s="29"/>
      <c r="E364" s="236"/>
      <c r="F364" s="237"/>
      <c r="G364" s="238"/>
      <c r="H364" s="236"/>
    </row>
    <row r="365" spans="1:8" s="65" customFormat="1" ht="15.75" x14ac:dyDescent="0.25">
      <c r="A365" s="239">
        <v>8888</v>
      </c>
      <c r="B365" s="13">
        <v>6171</v>
      </c>
      <c r="C365" s="13">
        <v>2329</v>
      </c>
      <c r="D365" s="13" t="s">
        <v>398</v>
      </c>
      <c r="E365" s="240">
        <v>0</v>
      </c>
      <c r="F365" s="241">
        <v>0</v>
      </c>
      <c r="G365" s="117">
        <v>-2.6</v>
      </c>
      <c r="H365" s="116" t="e">
        <f t="shared" ref="H365" si="23">(G365/F365)*100</f>
        <v>#DIV/0!</v>
      </c>
    </row>
    <row r="366" spans="1:8" s="65" customFormat="1" x14ac:dyDescent="0.2">
      <c r="A366" s="13"/>
      <c r="B366" s="13"/>
      <c r="C366" s="13"/>
      <c r="D366" s="13" t="s">
        <v>399</v>
      </c>
      <c r="E366" s="242"/>
      <c r="F366" s="241"/>
      <c r="G366" s="117"/>
      <c r="H366" s="242"/>
    </row>
    <row r="367" spans="1:8" s="65" customFormat="1" x14ac:dyDescent="0.2">
      <c r="A367" s="33"/>
      <c r="B367" s="33"/>
      <c r="C367" s="33"/>
      <c r="D367" s="33" t="s">
        <v>400</v>
      </c>
      <c r="E367" s="242"/>
      <c r="F367" s="244"/>
      <c r="G367" s="124"/>
      <c r="H367" s="243"/>
    </row>
    <row r="368" spans="1:8" s="65" customFormat="1" ht="16.5" thickBot="1" x14ac:dyDescent="0.3">
      <c r="A368" s="239">
        <v>9999</v>
      </c>
      <c r="B368" s="13">
        <v>6171</v>
      </c>
      <c r="C368" s="13">
        <v>2329</v>
      </c>
      <c r="D368" s="13" t="s">
        <v>401</v>
      </c>
      <c r="E368" s="240">
        <v>0</v>
      </c>
      <c r="F368" s="241">
        <v>0</v>
      </c>
      <c r="G368" s="117">
        <v>0</v>
      </c>
      <c r="H368" s="116" t="e">
        <f t="shared" ref="H368:H369" si="24">(G368/F368)*100</f>
        <v>#DIV/0!</v>
      </c>
    </row>
    <row r="369" spans="1:8" s="6" customFormat="1" ht="22.5" customHeight="1" thickTop="1" thickBot="1" x14ac:dyDescent="0.3">
      <c r="A369" s="9"/>
      <c r="B369" s="9"/>
      <c r="C369" s="9"/>
      <c r="D369" s="28" t="s">
        <v>402</v>
      </c>
      <c r="E369" s="245">
        <f t="shared" ref="E369:G369" si="25">SUM(E365,E368)</f>
        <v>0</v>
      </c>
      <c r="F369" s="247">
        <f t="shared" si="25"/>
        <v>0</v>
      </c>
      <c r="G369" s="246">
        <f t="shared" si="25"/>
        <v>-2.6</v>
      </c>
      <c r="H369" s="123" t="e">
        <f t="shared" si="24"/>
        <v>#DIV/0!</v>
      </c>
    </row>
    <row r="370" spans="1:8" ht="15" customHeight="1" x14ac:dyDescent="0.2">
      <c r="A370" s="6"/>
      <c r="B370" s="7"/>
      <c r="C370" s="7"/>
      <c r="D370" s="7"/>
      <c r="E370" s="193"/>
      <c r="F370" s="193"/>
    </row>
    <row r="371" spans="1:8" ht="15" customHeight="1" x14ac:dyDescent="0.2">
      <c r="A371" s="6"/>
      <c r="B371" s="7"/>
      <c r="C371" s="7"/>
      <c r="D371" s="7"/>
      <c r="E371" s="59"/>
      <c r="F371" s="59"/>
    </row>
    <row r="372" spans="1:8" ht="10.5" customHeight="1" thickBot="1" x14ac:dyDescent="0.25">
      <c r="A372" s="6"/>
      <c r="B372" s="6"/>
      <c r="C372" s="6"/>
      <c r="D372" s="6"/>
    </row>
    <row r="373" spans="1:8" ht="15.75" x14ac:dyDescent="0.25">
      <c r="A373" s="24" t="s">
        <v>14</v>
      </c>
      <c r="B373" s="24" t="s">
        <v>425</v>
      </c>
      <c r="C373" s="24" t="s">
        <v>426</v>
      </c>
      <c r="D373" s="23" t="s">
        <v>12</v>
      </c>
      <c r="E373" s="22" t="s">
        <v>11</v>
      </c>
      <c r="F373" s="22" t="s">
        <v>11</v>
      </c>
      <c r="G373" s="22" t="s">
        <v>0</v>
      </c>
      <c r="H373" s="118" t="s">
        <v>369</v>
      </c>
    </row>
    <row r="374" spans="1:8" ht="15.75" customHeight="1" thickBot="1" x14ac:dyDescent="0.3">
      <c r="A374" s="21"/>
      <c r="B374" s="21"/>
      <c r="C374" s="21"/>
      <c r="D374" s="20"/>
      <c r="E374" s="197" t="s">
        <v>10</v>
      </c>
      <c r="F374" s="199" t="s">
        <v>9</v>
      </c>
      <c r="G374" s="235" t="s">
        <v>464</v>
      </c>
      <c r="H374" s="126" t="s">
        <v>370</v>
      </c>
    </row>
    <row r="375" spans="1:8" s="261" customFormat="1" ht="30.75" customHeight="1" thickTop="1" thickBot="1" x14ac:dyDescent="0.3">
      <c r="A375" s="257"/>
      <c r="B375" s="258"/>
      <c r="C375" s="259"/>
      <c r="D375" s="256" t="s">
        <v>15</v>
      </c>
      <c r="E375" s="260">
        <f t="shared" ref="E375:G375" si="26">SUM(E21,E37,E104,E146,E180,E215,E282,E359,E369)</f>
        <v>616843</v>
      </c>
      <c r="F375" s="284">
        <f t="shared" si="26"/>
        <v>661631.10000000009</v>
      </c>
      <c r="G375" s="260">
        <f t="shared" si="26"/>
        <v>204628.49999999997</v>
      </c>
      <c r="H375" s="123">
        <f t="shared" ref="H375" si="27">(G375/F375)*100</f>
        <v>30.927884133620676</v>
      </c>
    </row>
    <row r="376" spans="1:8" ht="12" customHeight="1" x14ac:dyDescent="0.25">
      <c r="A376" s="8"/>
      <c r="B376" s="27"/>
      <c r="C376" s="26"/>
      <c r="D376" s="25"/>
      <c r="E376" s="209"/>
      <c r="F376" s="209"/>
    </row>
    <row r="377" spans="1:8" ht="15" hidden="1" customHeight="1" x14ac:dyDescent="0.25">
      <c r="A377" s="8"/>
      <c r="B377" s="27"/>
      <c r="C377" s="26"/>
      <c r="D377" s="25"/>
      <c r="E377" s="209"/>
      <c r="F377" s="209"/>
    </row>
    <row r="378" spans="1:8" ht="12.75" hidden="1" customHeight="1" x14ac:dyDescent="0.25">
      <c r="A378" s="8"/>
      <c r="B378" s="27"/>
      <c r="C378" s="26"/>
      <c r="D378" s="25"/>
      <c r="E378" s="209"/>
      <c r="F378" s="209"/>
    </row>
    <row r="379" spans="1:8" ht="12.75" hidden="1" customHeight="1" x14ac:dyDescent="0.25">
      <c r="A379" s="8"/>
      <c r="B379" s="27"/>
      <c r="C379" s="26"/>
      <c r="D379" s="25"/>
      <c r="E379" s="209"/>
      <c r="F379" s="209"/>
    </row>
    <row r="380" spans="1:8" ht="12.75" hidden="1" customHeight="1" x14ac:dyDescent="0.25">
      <c r="A380" s="8"/>
      <c r="B380" s="27"/>
      <c r="C380" s="26"/>
      <c r="D380" s="25"/>
      <c r="E380" s="209"/>
      <c r="F380" s="209"/>
    </row>
    <row r="381" spans="1:8" ht="12.75" hidden="1" customHeight="1" x14ac:dyDescent="0.25">
      <c r="A381" s="8"/>
      <c r="B381" s="27"/>
      <c r="C381" s="26"/>
      <c r="D381" s="25"/>
      <c r="E381" s="209"/>
      <c r="F381" s="209"/>
    </row>
    <row r="382" spans="1:8" ht="12.75" hidden="1" customHeight="1" x14ac:dyDescent="0.25">
      <c r="A382" s="8"/>
      <c r="B382" s="27"/>
      <c r="C382" s="26"/>
      <c r="D382" s="25"/>
      <c r="E382" s="209"/>
      <c r="F382" s="209"/>
    </row>
    <row r="383" spans="1:8" ht="12.75" hidden="1" customHeight="1" x14ac:dyDescent="0.25">
      <c r="A383" s="8"/>
      <c r="B383" s="27"/>
      <c r="C383" s="26"/>
      <c r="D383" s="25"/>
      <c r="E383" s="209"/>
      <c r="F383" s="209"/>
    </row>
    <row r="384" spans="1:8" ht="15" hidden="1" customHeight="1" x14ac:dyDescent="0.25">
      <c r="A384" s="8"/>
      <c r="B384" s="27"/>
      <c r="C384" s="26"/>
      <c r="D384" s="25"/>
      <c r="E384" s="209"/>
      <c r="F384" s="209"/>
    </row>
    <row r="385" spans="1:8" ht="11.25" customHeight="1" thickBot="1" x14ac:dyDescent="0.3">
      <c r="A385" s="8"/>
      <c r="B385" s="27"/>
      <c r="C385" s="26"/>
      <c r="D385" s="25"/>
      <c r="E385" s="209"/>
      <c r="F385" s="209"/>
    </row>
    <row r="386" spans="1:8" ht="15.75" x14ac:dyDescent="0.25">
      <c r="A386" s="24" t="s">
        <v>14</v>
      </c>
      <c r="B386" s="24" t="s">
        <v>425</v>
      </c>
      <c r="C386" s="24" t="s">
        <v>426</v>
      </c>
      <c r="D386" s="23" t="s">
        <v>12</v>
      </c>
      <c r="E386" s="22" t="s">
        <v>11</v>
      </c>
      <c r="F386" s="22" t="s">
        <v>11</v>
      </c>
      <c r="G386" s="22" t="s">
        <v>0</v>
      </c>
      <c r="H386" s="118" t="s">
        <v>369</v>
      </c>
    </row>
    <row r="387" spans="1:8" ht="15.75" customHeight="1" thickBot="1" x14ac:dyDescent="0.3">
      <c r="A387" s="21"/>
      <c r="B387" s="21"/>
      <c r="C387" s="21"/>
      <c r="D387" s="20"/>
      <c r="E387" s="197" t="s">
        <v>10</v>
      </c>
      <c r="F387" s="199" t="s">
        <v>9</v>
      </c>
      <c r="G387" s="235" t="s">
        <v>464</v>
      </c>
      <c r="H387" s="126" t="s">
        <v>370</v>
      </c>
    </row>
    <row r="388" spans="1:8" ht="16.5" customHeight="1" thickTop="1" x14ac:dyDescent="0.25">
      <c r="A388" s="19">
        <v>110</v>
      </c>
      <c r="B388" s="19"/>
      <c r="C388" s="19"/>
      <c r="D388" s="18" t="s">
        <v>8</v>
      </c>
      <c r="E388" s="186"/>
      <c r="F388" s="187"/>
      <c r="G388" s="218"/>
      <c r="H388" s="134"/>
    </row>
    <row r="389" spans="1:8" ht="14.25" customHeight="1" x14ac:dyDescent="0.25">
      <c r="A389" s="17"/>
      <c r="B389" s="17"/>
      <c r="C389" s="17"/>
      <c r="D389" s="8"/>
      <c r="E389" s="186"/>
      <c r="F389" s="188"/>
      <c r="G389" s="214"/>
      <c r="H389" s="120"/>
    </row>
    <row r="390" spans="1:8" ht="15" customHeight="1" x14ac:dyDescent="0.2">
      <c r="A390" s="13"/>
      <c r="B390" s="13"/>
      <c r="C390" s="13">
        <v>8115</v>
      </c>
      <c r="D390" s="12" t="s">
        <v>7</v>
      </c>
      <c r="E390" s="57">
        <v>97901</v>
      </c>
      <c r="F390" s="189">
        <v>85289.600000000006</v>
      </c>
      <c r="G390" s="117">
        <v>29755</v>
      </c>
      <c r="H390" s="116">
        <f t="shared" ref="H390:H393" si="28">(G390/F390)*100</f>
        <v>34.887020222864216</v>
      </c>
    </row>
    <row r="391" spans="1:8" ht="15" hidden="1" customHeight="1" x14ac:dyDescent="0.2">
      <c r="A391" s="13"/>
      <c r="B391" s="13"/>
      <c r="C391" s="13">
        <v>8118</v>
      </c>
      <c r="D391" s="16" t="s">
        <v>392</v>
      </c>
      <c r="E391" s="57">
        <v>0</v>
      </c>
      <c r="F391" s="189">
        <v>0</v>
      </c>
      <c r="G391" s="117">
        <v>0</v>
      </c>
      <c r="H391" s="116" t="e">
        <f t="shared" si="28"/>
        <v>#DIV/0!</v>
      </c>
    </row>
    <row r="392" spans="1:8" hidden="1" x14ac:dyDescent="0.2">
      <c r="A392" s="13"/>
      <c r="B392" s="13"/>
      <c r="C392" s="13">
        <v>8123</v>
      </c>
      <c r="D392" s="16" t="s">
        <v>6</v>
      </c>
      <c r="E392" s="57">
        <v>0</v>
      </c>
      <c r="F392" s="189">
        <v>0</v>
      </c>
      <c r="G392" s="117">
        <v>0</v>
      </c>
      <c r="H392" s="116" t="e">
        <f t="shared" si="28"/>
        <v>#DIV/0!</v>
      </c>
    </row>
    <row r="393" spans="1:8" ht="15" customHeight="1" thickBot="1" x14ac:dyDescent="0.25">
      <c r="A393" s="13"/>
      <c r="B393" s="13"/>
      <c r="C393" s="13">
        <v>8124</v>
      </c>
      <c r="D393" s="12" t="s">
        <v>5</v>
      </c>
      <c r="E393" s="57">
        <v>-12000</v>
      </c>
      <c r="F393" s="189">
        <v>-12000</v>
      </c>
      <c r="G393" s="117">
        <v>-4000</v>
      </c>
      <c r="H393" s="116">
        <f t="shared" si="28"/>
        <v>33.333333333333329</v>
      </c>
    </row>
    <row r="394" spans="1:8" ht="17.25" hidden="1" customHeight="1" x14ac:dyDescent="0.2">
      <c r="A394" s="15"/>
      <c r="B394" s="15"/>
      <c r="C394" s="15">
        <v>8902</v>
      </c>
      <c r="D394" s="14" t="s">
        <v>4</v>
      </c>
      <c r="E394" s="145"/>
      <c r="F394" s="190"/>
      <c r="G394" s="117">
        <v>0</v>
      </c>
      <c r="H394" s="116" t="e">
        <f>(#REF!/F394)*100</f>
        <v>#REF!</v>
      </c>
    </row>
    <row r="395" spans="1:8" ht="18.600000000000001" hidden="1" customHeight="1" x14ac:dyDescent="0.2">
      <c r="A395" s="13"/>
      <c r="B395" s="13"/>
      <c r="C395" s="13">
        <v>8905</v>
      </c>
      <c r="D395" s="12" t="s">
        <v>3</v>
      </c>
      <c r="E395" s="57">
        <v>0</v>
      </c>
      <c r="F395" s="189">
        <v>0</v>
      </c>
      <c r="G395" s="117">
        <v>0</v>
      </c>
      <c r="H395" s="116" t="e">
        <f>(#REF!/F395)*100</f>
        <v>#REF!</v>
      </c>
    </row>
    <row r="396" spans="1:8" ht="19.899999999999999" hidden="1" customHeight="1" thickBot="1" x14ac:dyDescent="0.25">
      <c r="A396" s="33"/>
      <c r="B396" s="33"/>
      <c r="C396" s="33">
        <v>8901</v>
      </c>
      <c r="D396" s="16" t="s">
        <v>2</v>
      </c>
      <c r="E396" s="58"/>
      <c r="F396" s="191"/>
      <c r="G396" s="223"/>
    </row>
    <row r="397" spans="1:8" s="6" customFormat="1" ht="22.5" customHeight="1" thickTop="1" thickBot="1" x14ac:dyDescent="0.3">
      <c r="A397" s="41"/>
      <c r="B397" s="41"/>
      <c r="C397" s="41"/>
      <c r="D397" s="135" t="s">
        <v>1</v>
      </c>
      <c r="E397" s="92">
        <f t="shared" ref="E397:G397" si="29">SUM(E390:E396)</f>
        <v>85901</v>
      </c>
      <c r="F397" s="192">
        <f t="shared" si="29"/>
        <v>73289.600000000006</v>
      </c>
      <c r="G397" s="216">
        <f t="shared" si="29"/>
        <v>25755</v>
      </c>
      <c r="H397" s="123">
        <f t="shared" ref="H397" si="30">(G397/F397)*100</f>
        <v>35.14141160546653</v>
      </c>
    </row>
    <row r="398" spans="1:8" s="6" customFormat="1" ht="22.5" customHeight="1" x14ac:dyDescent="0.25">
      <c r="A398" s="7"/>
      <c r="B398" s="7"/>
      <c r="C398" s="7"/>
      <c r="D398" s="8"/>
      <c r="E398" s="100"/>
      <c r="F398" s="100"/>
      <c r="G398" s="224"/>
    </row>
    <row r="399" spans="1:8" ht="15" customHeight="1" x14ac:dyDescent="0.25">
      <c r="A399" s="6"/>
      <c r="B399" s="6"/>
      <c r="C399" s="6"/>
      <c r="D399" s="8"/>
      <c r="E399" s="100"/>
      <c r="F399" s="100"/>
    </row>
    <row r="400" spans="1:8" x14ac:dyDescent="0.2">
      <c r="A400" s="7"/>
      <c r="B400" s="6"/>
      <c r="C400" s="7"/>
      <c r="D400" s="6"/>
    </row>
    <row r="401" spans="1:6" x14ac:dyDescent="0.2">
      <c r="A401" s="7"/>
      <c r="B401" s="7"/>
      <c r="C401" s="7"/>
      <c r="D401" s="6"/>
    </row>
    <row r="402" spans="1:6" hidden="1" x14ac:dyDescent="0.2">
      <c r="A402" s="4"/>
      <c r="B402" s="4"/>
      <c r="C402" s="4"/>
      <c r="D402" s="2"/>
    </row>
    <row r="403" spans="1:6" x14ac:dyDescent="0.2">
      <c r="A403" s="4"/>
      <c r="B403" s="4"/>
      <c r="C403" s="4"/>
      <c r="D403" s="5"/>
      <c r="E403" s="59"/>
      <c r="F403" s="59"/>
    </row>
    <row r="404" spans="1:6" hidden="1" x14ac:dyDescent="0.2">
      <c r="A404" s="4"/>
      <c r="B404" s="4"/>
      <c r="C404" s="4"/>
      <c r="D404" s="5"/>
      <c r="E404" s="59"/>
      <c r="F404" s="59"/>
    </row>
    <row r="405" spans="1:6" hidden="1" x14ac:dyDescent="0.2">
      <c r="A405" s="4"/>
      <c r="B405" s="4"/>
      <c r="C405" s="4"/>
      <c r="D405" s="4"/>
      <c r="E405" s="210"/>
      <c r="F405" s="210"/>
    </row>
    <row r="406" spans="1:6" hidden="1" x14ac:dyDescent="0.2">
      <c r="A406" s="2"/>
      <c r="B406" s="2"/>
      <c r="C406" s="2"/>
      <c r="D406" s="2"/>
    </row>
    <row r="407" spans="1:6" hidden="1" x14ac:dyDescent="0.2">
      <c r="A407" s="2"/>
      <c r="B407" s="2"/>
      <c r="C407" s="2"/>
      <c r="D407" s="2"/>
    </row>
    <row r="408" spans="1:6" hidden="1" x14ac:dyDescent="0.2">
      <c r="A408" s="2"/>
      <c r="B408" s="2"/>
      <c r="C408" s="2"/>
      <c r="D408" s="2"/>
    </row>
    <row r="409" spans="1:6" hidden="1" x14ac:dyDescent="0.2">
      <c r="A409" s="2"/>
      <c r="B409" s="2"/>
      <c r="C409" s="2"/>
      <c r="D409" s="2"/>
    </row>
    <row r="410" spans="1:6" hidden="1" x14ac:dyDescent="0.2">
      <c r="A410" s="2"/>
      <c r="B410" s="2"/>
      <c r="C410" s="2"/>
      <c r="D410" s="2"/>
    </row>
    <row r="411" spans="1:6" hidden="1" x14ac:dyDescent="0.2">
      <c r="A411" s="2"/>
      <c r="B411" s="2"/>
      <c r="C411" s="2"/>
      <c r="D411" s="2"/>
    </row>
    <row r="412" spans="1:6" ht="15.75" hidden="1" x14ac:dyDescent="0.25">
      <c r="A412" s="2"/>
      <c r="B412" s="2"/>
      <c r="C412" s="2"/>
      <c r="D412" s="3"/>
      <c r="E412" s="211"/>
      <c r="F412" s="211"/>
    </row>
    <row r="413" spans="1:6" hidden="1" x14ac:dyDescent="0.2">
      <c r="A413" s="2"/>
      <c r="B413" s="2"/>
      <c r="C413" s="2"/>
      <c r="D413" s="2"/>
    </row>
    <row r="414" spans="1:6" hidden="1" x14ac:dyDescent="0.2">
      <c r="A414" s="2"/>
      <c r="B414" s="2"/>
      <c r="C414" s="2"/>
      <c r="D414" s="2"/>
    </row>
    <row r="415" spans="1:6" x14ac:dyDescent="0.2">
      <c r="A415" s="2"/>
      <c r="B415" s="2"/>
      <c r="C415" s="2"/>
      <c r="D415" s="2"/>
    </row>
    <row r="416" spans="1:6" x14ac:dyDescent="0.2">
      <c r="A416" s="2"/>
      <c r="B416" s="2"/>
      <c r="C416" s="2"/>
      <c r="D416" s="64"/>
    </row>
    <row r="417" spans="1:6" ht="15.75" hidden="1" x14ac:dyDescent="0.25">
      <c r="A417" s="2"/>
      <c r="B417" s="2"/>
      <c r="C417" s="2"/>
      <c r="D417" s="2"/>
      <c r="E417" s="211"/>
      <c r="F417" s="211"/>
    </row>
    <row r="418" spans="1:6" hidden="1" x14ac:dyDescent="0.2">
      <c r="A418" s="2"/>
      <c r="B418" s="2"/>
      <c r="C418" s="2"/>
      <c r="D418" s="2"/>
    </row>
    <row r="419" spans="1:6" hidden="1" x14ac:dyDescent="0.2">
      <c r="A419" s="2"/>
      <c r="B419" s="2"/>
      <c r="C419" s="2"/>
      <c r="D419" s="2"/>
    </row>
    <row r="420" spans="1:6" hidden="1" x14ac:dyDescent="0.2">
      <c r="A420" s="2"/>
      <c r="B420" s="2"/>
      <c r="C420" s="2"/>
      <c r="D420" s="2"/>
    </row>
    <row r="421" spans="1:6" hidden="1" x14ac:dyDescent="0.2">
      <c r="A421" s="2"/>
      <c r="B421" s="2"/>
      <c r="C421" s="2"/>
      <c r="D421" s="2"/>
      <c r="E421" s="212"/>
      <c r="F421" s="212"/>
    </row>
    <row r="422" spans="1:6" hidden="1" x14ac:dyDescent="0.2">
      <c r="A422" s="2"/>
      <c r="B422" s="2"/>
      <c r="C422" s="2"/>
      <c r="D422" s="2"/>
      <c r="E422" s="212"/>
      <c r="F422" s="212"/>
    </row>
    <row r="423" spans="1:6" hidden="1" x14ac:dyDescent="0.2">
      <c r="A423" s="2"/>
      <c r="B423" s="2"/>
      <c r="C423" s="2"/>
      <c r="D423" s="2"/>
      <c r="E423" s="212"/>
      <c r="F423" s="212"/>
    </row>
    <row r="424" spans="1:6" hidden="1" x14ac:dyDescent="0.2">
      <c r="A424" s="2"/>
      <c r="B424" s="2"/>
      <c r="C424" s="2"/>
      <c r="D424" s="2"/>
      <c r="E424" s="212"/>
      <c r="F424" s="212"/>
    </row>
    <row r="425" spans="1:6" hidden="1" x14ac:dyDescent="0.2">
      <c r="A425" s="2"/>
      <c r="B425" s="2"/>
      <c r="C425" s="2"/>
      <c r="D425" s="2"/>
      <c r="E425" s="212"/>
      <c r="F425" s="212"/>
    </row>
    <row r="426" spans="1:6" hidden="1" x14ac:dyDescent="0.2">
      <c r="A426" s="2"/>
      <c r="B426" s="2"/>
      <c r="C426" s="2"/>
      <c r="D426" s="2"/>
      <c r="E426" s="212"/>
      <c r="F426" s="212"/>
    </row>
    <row r="427" spans="1:6" hidden="1" x14ac:dyDescent="0.2">
      <c r="A427" s="2"/>
      <c r="B427" s="2"/>
      <c r="C427" s="2"/>
      <c r="D427" s="2"/>
      <c r="E427" s="212"/>
      <c r="F427" s="212"/>
    </row>
    <row r="428" spans="1:6" hidden="1" x14ac:dyDescent="0.2">
      <c r="A428" s="2"/>
      <c r="B428" s="2"/>
      <c r="C428" s="2"/>
      <c r="D428" s="2"/>
      <c r="E428" s="212"/>
      <c r="F428" s="212"/>
    </row>
    <row r="429" spans="1:6" hidden="1" x14ac:dyDescent="0.2">
      <c r="A429" s="2"/>
      <c r="B429" s="2"/>
      <c r="C429" s="2"/>
      <c r="D429" s="2"/>
      <c r="E429" s="212"/>
      <c r="F429" s="212"/>
    </row>
    <row r="430" spans="1:6" hidden="1" x14ac:dyDescent="0.2">
      <c r="A430" s="2"/>
      <c r="B430" s="2"/>
      <c r="C430" s="2"/>
      <c r="D430" s="2"/>
      <c r="E430" s="212"/>
      <c r="F430" s="212"/>
    </row>
    <row r="431" spans="1:6" hidden="1" x14ac:dyDescent="0.2">
      <c r="A431" s="2"/>
      <c r="B431" s="2"/>
      <c r="C431" s="2"/>
      <c r="D431" s="2"/>
      <c r="E431" s="212"/>
      <c r="F431" s="212"/>
    </row>
    <row r="432" spans="1:6" hidden="1" x14ac:dyDescent="0.2">
      <c r="A432" s="2"/>
      <c r="B432" s="2"/>
      <c r="C432" s="2"/>
      <c r="D432" s="2"/>
      <c r="E432" s="212"/>
      <c r="F432" s="212"/>
    </row>
    <row r="433" spans="1:6" x14ac:dyDescent="0.2">
      <c r="A433" s="2"/>
      <c r="B433" s="2"/>
      <c r="C433" s="2"/>
      <c r="D433" s="2"/>
      <c r="E433" s="212"/>
      <c r="F433" s="212"/>
    </row>
    <row r="434" spans="1:6" x14ac:dyDescent="0.2">
      <c r="A434" s="2"/>
      <c r="B434" s="2"/>
      <c r="C434" s="2"/>
      <c r="D434" s="2"/>
      <c r="E434" s="212"/>
      <c r="F434" s="212"/>
    </row>
    <row r="435" spans="1:6" x14ac:dyDescent="0.2">
      <c r="A435" s="2"/>
      <c r="B435" s="2"/>
      <c r="C435" s="2"/>
      <c r="D435" s="2"/>
      <c r="E435" s="212"/>
      <c r="F435" s="212"/>
    </row>
    <row r="436" spans="1:6" x14ac:dyDescent="0.2">
      <c r="A436" s="2"/>
      <c r="B436" s="2"/>
      <c r="C436" s="2"/>
      <c r="D436" s="2"/>
      <c r="E436" s="212"/>
      <c r="F436" s="212"/>
    </row>
    <row r="437" spans="1:6" x14ac:dyDescent="0.2">
      <c r="A437" s="2"/>
      <c r="B437" s="2"/>
      <c r="C437" s="2"/>
      <c r="D437" s="2"/>
    </row>
    <row r="438" spans="1:6" x14ac:dyDescent="0.2">
      <c r="A438" s="2"/>
      <c r="B438" s="2"/>
      <c r="C438" s="2"/>
      <c r="D438" s="2"/>
    </row>
    <row r="439" spans="1:6" x14ac:dyDescent="0.2">
      <c r="A439" s="2"/>
      <c r="B439" s="2"/>
      <c r="C439" s="2"/>
      <c r="D439" s="2"/>
    </row>
    <row r="440" spans="1:6" x14ac:dyDescent="0.2">
      <c r="A440" s="2"/>
      <c r="B440" s="2"/>
      <c r="C440" s="2"/>
      <c r="D440" s="2"/>
    </row>
    <row r="441" spans="1:6" x14ac:dyDescent="0.2">
      <c r="A441" s="2"/>
      <c r="B441" s="2"/>
      <c r="C441" s="2"/>
      <c r="D441" s="2"/>
    </row>
    <row r="442" spans="1:6" x14ac:dyDescent="0.2">
      <c r="A442" s="2"/>
      <c r="B442" s="2"/>
      <c r="C442" s="2"/>
      <c r="D442" s="2"/>
    </row>
    <row r="443" spans="1:6" ht="15.75" x14ac:dyDescent="0.25">
      <c r="A443" s="2"/>
      <c r="B443" s="2"/>
      <c r="C443" s="2"/>
      <c r="D443" s="2"/>
      <c r="E443" s="211"/>
      <c r="F443" s="211"/>
    </row>
    <row r="444" spans="1:6" x14ac:dyDescent="0.2">
      <c r="A444" s="2"/>
      <c r="B444" s="2"/>
      <c r="C444" s="2"/>
      <c r="D444" s="2"/>
    </row>
    <row r="445" spans="1:6" x14ac:dyDescent="0.2">
      <c r="A445" s="2"/>
      <c r="B445" s="2"/>
      <c r="C445" s="2"/>
      <c r="D445" s="2"/>
    </row>
    <row r="446" spans="1:6" x14ac:dyDescent="0.2">
      <c r="A446" s="2"/>
      <c r="B446" s="2"/>
      <c r="C446" s="2"/>
      <c r="D446" s="2"/>
    </row>
    <row r="447" spans="1:6" x14ac:dyDescent="0.2">
      <c r="A447" s="2"/>
      <c r="B447" s="2"/>
      <c r="C447" s="2"/>
      <c r="D447" s="2"/>
    </row>
    <row r="448" spans="1:6" x14ac:dyDescent="0.2">
      <c r="A448" s="2"/>
      <c r="B448" s="2"/>
      <c r="C448" s="2"/>
      <c r="D448" s="2"/>
    </row>
    <row r="449" spans="1:6" x14ac:dyDescent="0.2">
      <c r="A449" s="2"/>
      <c r="B449" s="2"/>
      <c r="C449" s="2"/>
      <c r="D449" s="2"/>
    </row>
    <row r="450" spans="1:6" x14ac:dyDescent="0.2">
      <c r="A450" s="2"/>
      <c r="B450" s="2"/>
      <c r="C450" s="2"/>
      <c r="D450" s="2"/>
    </row>
    <row r="451" spans="1:6" x14ac:dyDescent="0.2">
      <c r="A451" s="2"/>
      <c r="B451" s="2"/>
      <c r="C451" s="2"/>
      <c r="D451" s="2"/>
    </row>
    <row r="452" spans="1:6" x14ac:dyDescent="0.2">
      <c r="A452" s="2"/>
      <c r="B452" s="2"/>
      <c r="C452" s="2"/>
      <c r="D452" s="2"/>
    </row>
    <row r="453" spans="1:6" x14ac:dyDescent="0.2">
      <c r="A453" s="2"/>
      <c r="B453" s="2"/>
      <c r="C453" s="2"/>
      <c r="D453" s="2"/>
    </row>
    <row r="454" spans="1:6" x14ac:dyDescent="0.2">
      <c r="A454" s="2"/>
      <c r="B454" s="2"/>
      <c r="C454" s="2"/>
      <c r="D454" s="2"/>
    </row>
    <row r="455" spans="1:6" x14ac:dyDescent="0.2">
      <c r="A455" s="2"/>
      <c r="B455" s="2"/>
      <c r="C455" s="2"/>
      <c r="D455" s="2"/>
    </row>
    <row r="456" spans="1:6" ht="15.75" x14ac:dyDescent="0.25">
      <c r="A456" s="2"/>
      <c r="B456" s="2"/>
      <c r="C456" s="2"/>
      <c r="D456" s="2"/>
      <c r="E456" s="211"/>
      <c r="F456" s="211"/>
    </row>
    <row r="457" spans="1:6" x14ac:dyDescent="0.2">
      <c r="A457" s="2"/>
      <c r="B457" s="2"/>
      <c r="C457" s="2"/>
      <c r="D457" s="2"/>
    </row>
    <row r="458" spans="1:6" x14ac:dyDescent="0.2">
      <c r="A458" s="2"/>
      <c r="B458" s="2"/>
      <c r="C458" s="2"/>
      <c r="D458" s="2"/>
    </row>
    <row r="459" spans="1:6" x14ac:dyDescent="0.2">
      <c r="A459" s="2"/>
      <c r="B459" s="2"/>
      <c r="C459" s="2"/>
      <c r="D459" s="2"/>
    </row>
    <row r="460" spans="1:6" x14ac:dyDescent="0.2">
      <c r="A460" s="2"/>
      <c r="B460" s="2"/>
      <c r="C460" s="2"/>
      <c r="D460" s="2"/>
    </row>
    <row r="461" spans="1:6" x14ac:dyDescent="0.2">
      <c r="A461" s="2"/>
      <c r="B461" s="2"/>
      <c r="C461" s="2"/>
      <c r="D461" s="2"/>
    </row>
    <row r="462" spans="1:6" x14ac:dyDescent="0.2">
      <c r="A462" s="2"/>
      <c r="B462" s="2"/>
      <c r="C462" s="2"/>
      <c r="D462" s="2"/>
    </row>
    <row r="463" spans="1:6" x14ac:dyDescent="0.2">
      <c r="A463" s="2"/>
      <c r="B463" s="2"/>
      <c r="C463" s="2"/>
      <c r="D463" s="2"/>
    </row>
    <row r="464" spans="1:6" x14ac:dyDescent="0.2">
      <c r="A464" s="2"/>
      <c r="B464" s="2"/>
      <c r="C464" s="2"/>
      <c r="D464" s="2"/>
    </row>
    <row r="465" spans="1:6" x14ac:dyDescent="0.2">
      <c r="A465" s="2"/>
      <c r="B465" s="2"/>
      <c r="C465" s="2"/>
      <c r="D465" s="2"/>
    </row>
    <row r="466" spans="1:6" x14ac:dyDescent="0.2">
      <c r="A466" s="2"/>
      <c r="B466" s="2"/>
      <c r="C466" s="2"/>
      <c r="D466" s="2"/>
    </row>
    <row r="467" spans="1:6" x14ac:dyDescent="0.2">
      <c r="A467" s="2"/>
      <c r="B467" s="2"/>
      <c r="C467" s="2"/>
      <c r="D467" s="2"/>
    </row>
    <row r="468" spans="1:6" x14ac:dyDescent="0.2">
      <c r="A468" s="2"/>
      <c r="B468" s="2"/>
      <c r="C468" s="2"/>
      <c r="D468" s="2"/>
    </row>
    <row r="469" spans="1:6" x14ac:dyDescent="0.2">
      <c r="A469" s="2"/>
      <c r="B469" s="2"/>
      <c r="C469" s="2"/>
      <c r="D469" s="2"/>
      <c r="E469" s="212"/>
      <c r="F469" s="212"/>
    </row>
  </sheetData>
  <sortState ref="A86:K128">
    <sortCondition ref="A86"/>
  </sortState>
  <dataConsolidate/>
  <mergeCells count="3">
    <mergeCell ref="A1:C1"/>
    <mergeCell ref="B192:D192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zoomScale="99" zoomScaleNormal="99" zoomScaleSheetLayoutView="100" workbookViewId="0">
      <pane xSplit="5" topLeftCell="F1" activePane="topRight" state="frozen"/>
      <selection pane="topRight" activeCell="J266" sqref="J266"/>
    </sheetView>
  </sheetViews>
  <sheetFormatPr defaultColWidth="9.140625" defaultRowHeight="12.75" x14ac:dyDescent="0.2"/>
  <cols>
    <col min="1" max="1" width="7.28515625" style="67" customWidth="1"/>
    <col min="2" max="2" width="8" style="67" customWidth="1"/>
    <col min="3" max="3" width="64.7109375" style="67" customWidth="1"/>
    <col min="4" max="5" width="15.85546875" style="66" customWidth="1"/>
    <col min="6" max="6" width="15.85546875" style="67" customWidth="1"/>
    <col min="7" max="7" width="9.140625" style="67" customWidth="1"/>
    <col min="8" max="16384" width="9.140625" style="67"/>
  </cols>
  <sheetData>
    <row r="1" spans="1:7" ht="21" customHeight="1" x14ac:dyDescent="0.25">
      <c r="A1" s="68" t="s">
        <v>94</v>
      </c>
      <c r="B1" s="69"/>
      <c r="C1" s="70"/>
      <c r="D1" s="254"/>
      <c r="E1" s="249"/>
    </row>
    <row r="2" spans="1:7" ht="22.5" customHeight="1" x14ac:dyDescent="0.3">
      <c r="A2" s="68"/>
      <c r="B2" s="69"/>
      <c r="C2" s="110"/>
    </row>
    <row r="3" spans="1:7" s="69" customFormat="1" ht="24" customHeight="1" x14ac:dyDescent="0.3">
      <c r="A3" s="71" t="s">
        <v>311</v>
      </c>
      <c r="B3" s="71"/>
      <c r="C3" s="263" t="s">
        <v>465</v>
      </c>
      <c r="D3" s="250"/>
      <c r="E3" s="250"/>
    </row>
    <row r="4" spans="1:7" s="55" customFormat="1" ht="12.75" hidden="1" customHeight="1" x14ac:dyDescent="0.2">
      <c r="A4" s="72"/>
      <c r="B4" s="73"/>
      <c r="C4" s="72"/>
      <c r="D4" s="59"/>
      <c r="E4" s="59"/>
    </row>
    <row r="5" spans="1:7" s="55" customFormat="1" ht="18" customHeight="1" thickBot="1" x14ac:dyDescent="0.25">
      <c r="A5" s="72"/>
      <c r="B5" s="73"/>
      <c r="C5" s="72"/>
      <c r="D5" s="59"/>
      <c r="E5" s="59"/>
    </row>
    <row r="6" spans="1:7" s="55" customFormat="1" ht="15" customHeight="1" x14ac:dyDescent="0.25">
      <c r="A6" s="111" t="s">
        <v>14</v>
      </c>
      <c r="B6" s="112" t="s">
        <v>13</v>
      </c>
      <c r="C6" s="111" t="s">
        <v>12</v>
      </c>
      <c r="D6" s="251" t="s">
        <v>11</v>
      </c>
      <c r="E6" s="251" t="s">
        <v>11</v>
      </c>
      <c r="F6" s="22" t="s">
        <v>0</v>
      </c>
      <c r="G6" s="118" t="s">
        <v>369</v>
      </c>
    </row>
    <row r="7" spans="1:7" s="55" customFormat="1" ht="21" customHeight="1" thickBot="1" x14ac:dyDescent="0.3">
      <c r="A7" s="113"/>
      <c r="B7" s="114"/>
      <c r="C7" s="115"/>
      <c r="D7" s="252" t="s">
        <v>10</v>
      </c>
      <c r="E7" s="252" t="s">
        <v>9</v>
      </c>
      <c r="F7" s="235" t="s">
        <v>464</v>
      </c>
      <c r="G7" s="119" t="s">
        <v>370</v>
      </c>
    </row>
    <row r="8" spans="1:7" s="55" customFormat="1" ht="18" customHeight="1" thickTop="1" x14ac:dyDescent="0.25">
      <c r="A8" s="262">
        <v>10</v>
      </c>
      <c r="B8" s="262"/>
      <c r="C8" s="98" t="s">
        <v>366</v>
      </c>
      <c r="D8" s="88"/>
      <c r="E8" s="202"/>
      <c r="F8" s="138"/>
      <c r="G8" s="136"/>
    </row>
    <row r="9" spans="1:7" s="55" customFormat="1" ht="15" customHeight="1" x14ac:dyDescent="0.2">
      <c r="A9" s="63"/>
      <c r="B9" s="255">
        <v>2143</v>
      </c>
      <c r="C9" s="63" t="s">
        <v>95</v>
      </c>
      <c r="D9" s="57">
        <v>100</v>
      </c>
      <c r="E9" s="189">
        <v>0</v>
      </c>
      <c r="F9" s="117">
        <v>0</v>
      </c>
      <c r="G9" s="116" t="e">
        <f>(F9/E9)*100</f>
        <v>#DIV/0!</v>
      </c>
    </row>
    <row r="10" spans="1:7" s="55" customFormat="1" ht="15" customHeight="1" x14ac:dyDescent="0.2">
      <c r="A10" s="78"/>
      <c r="B10" s="137">
        <v>2212</v>
      </c>
      <c r="C10" s="77" t="s">
        <v>96</v>
      </c>
      <c r="D10" s="57">
        <v>10942</v>
      </c>
      <c r="E10" s="189">
        <v>6805.3</v>
      </c>
      <c r="F10" s="117">
        <v>3138.2</v>
      </c>
      <c r="G10" s="116">
        <f>(F10/E10)*100</f>
        <v>46.11405816055133</v>
      </c>
    </row>
    <row r="11" spans="1:7" s="55" customFormat="1" ht="15" customHeight="1" x14ac:dyDescent="0.2">
      <c r="A11" s="63"/>
      <c r="B11" s="35">
        <v>2219</v>
      </c>
      <c r="C11" s="76" t="s">
        <v>97</v>
      </c>
      <c r="D11" s="57">
        <v>8425</v>
      </c>
      <c r="E11" s="189">
        <v>4905.5</v>
      </c>
      <c r="F11" s="117">
        <v>1265.8</v>
      </c>
      <c r="G11" s="116">
        <f t="shared" ref="G11:G23" si="0">(F11/E11)*100</f>
        <v>25.8036897360106</v>
      </c>
    </row>
    <row r="12" spans="1:7" s="55" customFormat="1" ht="15" customHeight="1" x14ac:dyDescent="0.2">
      <c r="A12" s="63"/>
      <c r="B12" s="255">
        <v>2221</v>
      </c>
      <c r="C12" s="63" t="s">
        <v>98</v>
      </c>
      <c r="D12" s="57">
        <v>85</v>
      </c>
      <c r="E12" s="189">
        <v>120</v>
      </c>
      <c r="F12" s="117">
        <v>102.9</v>
      </c>
      <c r="G12" s="116">
        <f t="shared" si="0"/>
        <v>85.75</v>
      </c>
    </row>
    <row r="13" spans="1:7" s="55" customFormat="1" ht="15" hidden="1" customHeight="1" x14ac:dyDescent="0.2">
      <c r="A13" s="63"/>
      <c r="B13" s="255">
        <v>3113</v>
      </c>
      <c r="C13" s="63" t="s">
        <v>104</v>
      </c>
      <c r="D13" s="57">
        <v>0</v>
      </c>
      <c r="E13" s="189">
        <v>0</v>
      </c>
      <c r="F13" s="117">
        <v>0</v>
      </c>
      <c r="G13" s="116" t="e">
        <f t="shared" si="0"/>
        <v>#DIV/0!</v>
      </c>
    </row>
    <row r="14" spans="1:7" s="55" customFormat="1" ht="15" customHeight="1" x14ac:dyDescent="0.2">
      <c r="A14" s="63"/>
      <c r="B14" s="35">
        <v>3326</v>
      </c>
      <c r="C14" s="77" t="s">
        <v>419</v>
      </c>
      <c r="D14" s="57">
        <v>50</v>
      </c>
      <c r="E14" s="189">
        <v>0</v>
      </c>
      <c r="F14" s="117">
        <v>0</v>
      </c>
      <c r="G14" s="116" t="e">
        <f t="shared" si="0"/>
        <v>#DIV/0!</v>
      </c>
    </row>
    <row r="15" spans="1:7" s="55" customFormat="1" ht="15" customHeight="1" x14ac:dyDescent="0.2">
      <c r="A15" s="63"/>
      <c r="B15" s="35">
        <v>3421</v>
      </c>
      <c r="C15" s="77" t="s">
        <v>111</v>
      </c>
      <c r="D15" s="57">
        <v>516</v>
      </c>
      <c r="E15" s="189">
        <v>543.79999999999995</v>
      </c>
      <c r="F15" s="117">
        <v>111.4</v>
      </c>
      <c r="G15" s="116">
        <f t="shared" si="0"/>
        <v>20.485472600220671</v>
      </c>
    </row>
    <row r="16" spans="1:7" s="55" customFormat="1" ht="15.75" customHeight="1" x14ac:dyDescent="0.2">
      <c r="A16" s="63"/>
      <c r="B16" s="35">
        <v>3631</v>
      </c>
      <c r="C16" s="77" t="s">
        <v>114</v>
      </c>
      <c r="D16" s="57">
        <v>6229</v>
      </c>
      <c r="E16" s="189">
        <v>5830.9</v>
      </c>
      <c r="F16" s="117">
        <v>1849.2</v>
      </c>
      <c r="G16" s="116">
        <f t="shared" si="0"/>
        <v>31.713800613970399</v>
      </c>
    </row>
    <row r="17" spans="1:7" s="55" customFormat="1" ht="15.75" customHeight="1" x14ac:dyDescent="0.2">
      <c r="A17" s="63"/>
      <c r="B17" s="35">
        <v>3632</v>
      </c>
      <c r="C17" s="77" t="s">
        <v>115</v>
      </c>
      <c r="D17" s="57">
        <v>390</v>
      </c>
      <c r="E17" s="189">
        <v>155</v>
      </c>
      <c r="F17" s="117">
        <v>21</v>
      </c>
      <c r="G17" s="116">
        <f t="shared" si="0"/>
        <v>13.548387096774196</v>
      </c>
    </row>
    <row r="18" spans="1:7" s="55" customFormat="1" ht="15" customHeight="1" x14ac:dyDescent="0.2">
      <c r="A18" s="63"/>
      <c r="B18" s="255">
        <v>3639</v>
      </c>
      <c r="C18" s="63" t="s">
        <v>410</v>
      </c>
      <c r="D18" s="57">
        <v>11036</v>
      </c>
      <c r="E18" s="189">
        <v>11384.3</v>
      </c>
      <c r="F18" s="117">
        <v>4290.3</v>
      </c>
      <c r="G18" s="116">
        <f t="shared" si="0"/>
        <v>37.686111574712541</v>
      </c>
    </row>
    <row r="19" spans="1:7" s="55" customFormat="1" ht="15" customHeight="1" x14ac:dyDescent="0.2">
      <c r="A19" s="63"/>
      <c r="B19" s="35">
        <v>3722</v>
      </c>
      <c r="C19" s="77" t="s">
        <v>119</v>
      </c>
      <c r="D19" s="57">
        <v>23660</v>
      </c>
      <c r="E19" s="189">
        <v>25105</v>
      </c>
      <c r="F19" s="117">
        <v>9877.4</v>
      </c>
      <c r="G19" s="116">
        <f t="shared" si="0"/>
        <v>39.344353714399524</v>
      </c>
    </row>
    <row r="20" spans="1:7" s="55" customFormat="1" ht="15" hidden="1" customHeight="1" x14ac:dyDescent="0.2">
      <c r="A20" s="63"/>
      <c r="B20" s="35">
        <v>3726</v>
      </c>
      <c r="C20" s="76" t="s">
        <v>120</v>
      </c>
      <c r="D20" s="57">
        <v>0</v>
      </c>
      <c r="E20" s="189">
        <v>0</v>
      </c>
      <c r="F20" s="117">
        <v>0</v>
      </c>
      <c r="G20" s="116" t="e">
        <f t="shared" si="0"/>
        <v>#DIV/0!</v>
      </c>
    </row>
    <row r="21" spans="1:7" s="55" customFormat="1" ht="15" customHeight="1" x14ac:dyDescent="0.2">
      <c r="A21" s="63"/>
      <c r="B21" s="90">
        <v>3745</v>
      </c>
      <c r="C21" s="80" t="s">
        <v>123</v>
      </c>
      <c r="D21" s="57">
        <v>16014</v>
      </c>
      <c r="E21" s="189">
        <v>16244</v>
      </c>
      <c r="F21" s="117">
        <v>6144.1</v>
      </c>
      <c r="G21" s="116">
        <f t="shared" si="0"/>
        <v>37.823811868997787</v>
      </c>
    </row>
    <row r="22" spans="1:7" s="55" customFormat="1" ht="15" customHeight="1" thickBot="1" x14ac:dyDescent="0.25">
      <c r="A22" s="143"/>
      <c r="B22" s="285">
        <v>6171</v>
      </c>
      <c r="C22" s="79" t="s">
        <v>140</v>
      </c>
      <c r="D22" s="145">
        <v>17830</v>
      </c>
      <c r="E22" s="190">
        <v>16183.2</v>
      </c>
      <c r="F22" s="117">
        <v>2142.3000000000002</v>
      </c>
      <c r="G22" s="125">
        <f t="shared" si="0"/>
        <v>13.237802165208365</v>
      </c>
    </row>
    <row r="23" spans="1:7" s="55" customFormat="1" ht="22.5" customHeight="1" thickTop="1" thickBot="1" x14ac:dyDescent="0.3">
      <c r="A23" s="83"/>
      <c r="B23" s="84"/>
      <c r="C23" s="94" t="s">
        <v>361</v>
      </c>
      <c r="D23" s="92">
        <f>SUM(D8:D22)</f>
        <v>95277</v>
      </c>
      <c r="E23" s="192">
        <f>SUM(E8:E22)</f>
        <v>87277</v>
      </c>
      <c r="F23" s="216">
        <f t="shared" ref="F23" si="1">SUM(F8:F22)</f>
        <v>28942.599999999995</v>
      </c>
      <c r="G23" s="123">
        <f t="shared" si="0"/>
        <v>33.161772288231717</v>
      </c>
    </row>
    <row r="24" spans="1:7" s="55" customFormat="1" ht="12.75" customHeight="1" x14ac:dyDescent="0.2">
      <c r="A24" s="72"/>
      <c r="B24" s="73"/>
      <c r="C24" s="72"/>
      <c r="D24" s="59"/>
      <c r="E24" s="59"/>
    </row>
    <row r="25" spans="1:7" s="55" customFormat="1" ht="12.75" customHeight="1" thickBot="1" x14ac:dyDescent="0.25">
      <c r="A25" s="72"/>
      <c r="B25" s="73"/>
      <c r="C25" s="72"/>
      <c r="D25" s="59"/>
      <c r="E25" s="59"/>
    </row>
    <row r="26" spans="1:7" s="55" customFormat="1" ht="15.75" x14ac:dyDescent="0.25">
      <c r="A26" s="111" t="s">
        <v>14</v>
      </c>
      <c r="B26" s="112" t="s">
        <v>13</v>
      </c>
      <c r="C26" s="111" t="s">
        <v>12</v>
      </c>
      <c r="D26" s="251" t="s">
        <v>11</v>
      </c>
      <c r="E26" s="251" t="s">
        <v>11</v>
      </c>
      <c r="F26" s="22" t="s">
        <v>0</v>
      </c>
      <c r="G26" s="118" t="s">
        <v>369</v>
      </c>
    </row>
    <row r="27" spans="1:7" s="55" customFormat="1" ht="15.75" customHeight="1" thickBot="1" x14ac:dyDescent="0.3">
      <c r="A27" s="113"/>
      <c r="B27" s="114"/>
      <c r="C27" s="115"/>
      <c r="D27" s="252" t="s">
        <v>10</v>
      </c>
      <c r="E27" s="252" t="s">
        <v>9</v>
      </c>
      <c r="F27" s="235" t="s">
        <v>464</v>
      </c>
      <c r="G27" s="119" t="s">
        <v>370</v>
      </c>
    </row>
    <row r="28" spans="1:7" s="55" customFormat="1" ht="16.5" customHeight="1" thickTop="1" x14ac:dyDescent="0.25">
      <c r="A28" s="61">
        <v>20</v>
      </c>
      <c r="B28" s="61"/>
      <c r="C28" s="91" t="s">
        <v>466</v>
      </c>
      <c r="D28" s="56"/>
      <c r="E28" s="203"/>
      <c r="F28" s="138"/>
      <c r="G28" s="136"/>
    </row>
    <row r="29" spans="1:7" s="55" customFormat="1" ht="16.5" customHeight="1" x14ac:dyDescent="0.2">
      <c r="A29" s="60"/>
      <c r="B29" s="60"/>
      <c r="C29" s="62"/>
      <c r="D29" s="57"/>
      <c r="E29" s="189"/>
      <c r="F29" s="139"/>
      <c r="G29" s="63"/>
    </row>
    <row r="30" spans="1:7" s="55" customFormat="1" ht="15" hidden="1" customHeight="1" x14ac:dyDescent="0.2">
      <c r="A30" s="63"/>
      <c r="B30" s="75">
        <v>3541</v>
      </c>
      <c r="C30" s="63" t="s">
        <v>154</v>
      </c>
      <c r="D30" s="57">
        <v>0</v>
      </c>
      <c r="E30" s="189">
        <v>0</v>
      </c>
      <c r="F30" s="117">
        <v>0</v>
      </c>
      <c r="G30" s="125" t="e">
        <f>(#REF!/E30)*100</f>
        <v>#REF!</v>
      </c>
    </row>
    <row r="31" spans="1:7" s="55" customFormat="1" ht="15" customHeight="1" x14ac:dyDescent="0.2">
      <c r="A31" s="63"/>
      <c r="B31" s="75">
        <v>3599</v>
      </c>
      <c r="C31" s="63" t="s">
        <v>155</v>
      </c>
      <c r="D31" s="57">
        <v>5</v>
      </c>
      <c r="E31" s="189">
        <v>5</v>
      </c>
      <c r="F31" s="117">
        <v>0</v>
      </c>
      <c r="G31" s="116">
        <f t="shared" ref="G31:G57" si="2">(F31/E31)*100</f>
        <v>0</v>
      </c>
    </row>
    <row r="32" spans="1:7" s="55" customFormat="1" ht="15" hidden="1" customHeight="1" x14ac:dyDescent="0.2">
      <c r="A32" s="63"/>
      <c r="B32" s="75">
        <v>4193</v>
      </c>
      <c r="C32" s="63" t="s">
        <v>156</v>
      </c>
      <c r="D32" s="57">
        <v>0</v>
      </c>
      <c r="E32" s="189">
        <v>0</v>
      </c>
      <c r="F32" s="117">
        <v>0</v>
      </c>
      <c r="G32" s="116" t="e">
        <f t="shared" si="2"/>
        <v>#DIV/0!</v>
      </c>
    </row>
    <row r="33" spans="1:7" s="55" customFormat="1" ht="15" hidden="1" customHeight="1" x14ac:dyDescent="0.2">
      <c r="A33" s="63"/>
      <c r="B33" s="75">
        <v>3900</v>
      </c>
      <c r="C33" s="63" t="s">
        <v>431</v>
      </c>
      <c r="D33" s="57">
        <v>0</v>
      </c>
      <c r="E33" s="189">
        <v>0</v>
      </c>
      <c r="F33" s="117">
        <v>0</v>
      </c>
      <c r="G33" s="116" t="e">
        <f t="shared" si="2"/>
        <v>#DIV/0!</v>
      </c>
    </row>
    <row r="34" spans="1:7" s="55" customFormat="1" ht="15" x14ac:dyDescent="0.2">
      <c r="A34" s="82"/>
      <c r="B34" s="75">
        <v>4312</v>
      </c>
      <c r="C34" s="63" t="s">
        <v>267</v>
      </c>
      <c r="D34" s="57">
        <v>34</v>
      </c>
      <c r="E34" s="189">
        <v>34</v>
      </c>
      <c r="F34" s="117">
        <v>0</v>
      </c>
      <c r="G34" s="116">
        <f t="shared" si="2"/>
        <v>0</v>
      </c>
    </row>
    <row r="35" spans="1:7" s="55" customFormat="1" ht="15" x14ac:dyDescent="0.2">
      <c r="A35" s="82"/>
      <c r="B35" s="75">
        <v>4319</v>
      </c>
      <c r="C35" s="63" t="s">
        <v>330</v>
      </c>
      <c r="D35" s="57">
        <v>464</v>
      </c>
      <c r="E35" s="189">
        <v>464</v>
      </c>
      <c r="F35" s="117">
        <v>143.5</v>
      </c>
      <c r="G35" s="116">
        <f t="shared" si="2"/>
        <v>30.926724137931032</v>
      </c>
    </row>
    <row r="36" spans="1:7" s="55" customFormat="1" ht="15" x14ac:dyDescent="0.2">
      <c r="A36" s="82"/>
      <c r="B36" s="75">
        <v>4329</v>
      </c>
      <c r="C36" s="63" t="s">
        <v>157</v>
      </c>
      <c r="D36" s="57">
        <v>15</v>
      </c>
      <c r="E36" s="189">
        <v>77.099999999999994</v>
      </c>
      <c r="F36" s="117">
        <v>69.5</v>
      </c>
      <c r="G36" s="116">
        <f t="shared" si="2"/>
        <v>90.142671854734118</v>
      </c>
    </row>
    <row r="37" spans="1:7" s="55" customFormat="1" ht="15" hidden="1" x14ac:dyDescent="0.2">
      <c r="A37" s="63"/>
      <c r="B37" s="75">
        <v>4333</v>
      </c>
      <c r="C37" s="63" t="s">
        <v>158</v>
      </c>
      <c r="D37" s="57">
        <v>0</v>
      </c>
      <c r="E37" s="189">
        <v>0</v>
      </c>
      <c r="F37" s="117">
        <v>0</v>
      </c>
      <c r="G37" s="116" t="e">
        <f t="shared" si="2"/>
        <v>#DIV/0!</v>
      </c>
    </row>
    <row r="38" spans="1:7" s="55" customFormat="1" ht="15" x14ac:dyDescent="0.2">
      <c r="A38" s="63"/>
      <c r="B38" s="75">
        <v>4339</v>
      </c>
      <c r="C38" s="63" t="s">
        <v>159</v>
      </c>
      <c r="D38" s="57">
        <v>4244</v>
      </c>
      <c r="E38" s="189">
        <v>7716.8</v>
      </c>
      <c r="F38" s="117">
        <v>1860.7</v>
      </c>
      <c r="G38" s="116">
        <f t="shared" si="2"/>
        <v>24.112326352892392</v>
      </c>
    </row>
    <row r="39" spans="1:7" s="55" customFormat="1" ht="15" customHeight="1" x14ac:dyDescent="0.2">
      <c r="A39" s="63"/>
      <c r="B39" s="75">
        <v>4342</v>
      </c>
      <c r="C39" s="63" t="s">
        <v>160</v>
      </c>
      <c r="D39" s="57">
        <v>20</v>
      </c>
      <c r="E39" s="189">
        <v>560.1</v>
      </c>
      <c r="F39" s="117">
        <v>0</v>
      </c>
      <c r="G39" s="116">
        <f t="shared" si="2"/>
        <v>0</v>
      </c>
    </row>
    <row r="40" spans="1:7" s="55" customFormat="1" ht="15" customHeight="1" x14ac:dyDescent="0.2">
      <c r="A40" s="63"/>
      <c r="B40" s="75">
        <v>4343</v>
      </c>
      <c r="C40" s="63" t="s">
        <v>161</v>
      </c>
      <c r="D40" s="57">
        <v>50</v>
      </c>
      <c r="E40" s="189">
        <v>0</v>
      </c>
      <c r="F40" s="117">
        <v>0</v>
      </c>
      <c r="G40" s="116" t="e">
        <f t="shared" si="2"/>
        <v>#DIV/0!</v>
      </c>
    </row>
    <row r="41" spans="1:7" s="55" customFormat="1" ht="15" customHeight="1" x14ac:dyDescent="0.2">
      <c r="A41" s="63"/>
      <c r="B41" s="75">
        <v>4344</v>
      </c>
      <c r="C41" s="63" t="s">
        <v>286</v>
      </c>
      <c r="D41" s="57">
        <v>78</v>
      </c>
      <c r="E41" s="189">
        <v>229</v>
      </c>
      <c r="F41" s="117">
        <v>228.8</v>
      </c>
      <c r="G41" s="116">
        <f t="shared" si="2"/>
        <v>99.912663755458524</v>
      </c>
    </row>
    <row r="42" spans="1:7" s="55" customFormat="1" ht="15" customHeight="1" x14ac:dyDescent="0.2">
      <c r="A42" s="63"/>
      <c r="B42" s="75">
        <v>4349</v>
      </c>
      <c r="C42" s="63" t="s">
        <v>162</v>
      </c>
      <c r="D42" s="57">
        <v>2630</v>
      </c>
      <c r="E42" s="189">
        <v>1610.8</v>
      </c>
      <c r="F42" s="117">
        <v>1066.7</v>
      </c>
      <c r="G42" s="116">
        <f t="shared" si="2"/>
        <v>66.221753166128636</v>
      </c>
    </row>
    <row r="43" spans="1:7" s="55" customFormat="1" ht="15" customHeight="1" x14ac:dyDescent="0.2">
      <c r="A43" s="82"/>
      <c r="B43" s="86">
        <v>4351</v>
      </c>
      <c r="C43" s="82" t="s">
        <v>163</v>
      </c>
      <c r="D43" s="57">
        <v>1621</v>
      </c>
      <c r="E43" s="189">
        <v>1702.6</v>
      </c>
      <c r="F43" s="117">
        <v>1702.2</v>
      </c>
      <c r="G43" s="116">
        <f t="shared" si="2"/>
        <v>99.976506519440861</v>
      </c>
    </row>
    <row r="44" spans="1:7" s="55" customFormat="1" ht="15" hidden="1" customHeight="1" x14ac:dyDescent="0.2">
      <c r="A44" s="82"/>
      <c r="B44" s="86">
        <v>4353</v>
      </c>
      <c r="C44" s="82" t="s">
        <v>325</v>
      </c>
      <c r="D44" s="57">
        <v>0</v>
      </c>
      <c r="E44" s="189">
        <v>0</v>
      </c>
      <c r="F44" s="117">
        <v>0</v>
      </c>
      <c r="G44" s="116" t="e">
        <f t="shared" si="2"/>
        <v>#DIV/0!</v>
      </c>
    </row>
    <row r="45" spans="1:7" s="55" customFormat="1" ht="15" customHeight="1" x14ac:dyDescent="0.2">
      <c r="A45" s="82"/>
      <c r="B45" s="86">
        <v>4356</v>
      </c>
      <c r="C45" s="82" t="s">
        <v>268</v>
      </c>
      <c r="D45" s="57">
        <v>164</v>
      </c>
      <c r="E45" s="189">
        <v>164</v>
      </c>
      <c r="F45" s="117">
        <v>163</v>
      </c>
      <c r="G45" s="116">
        <f t="shared" si="2"/>
        <v>99.390243902439025</v>
      </c>
    </row>
    <row r="46" spans="1:7" s="55" customFormat="1" ht="15" customHeight="1" x14ac:dyDescent="0.2">
      <c r="A46" s="82"/>
      <c r="B46" s="86">
        <v>4357</v>
      </c>
      <c r="C46" s="82" t="s">
        <v>269</v>
      </c>
      <c r="D46" s="57">
        <v>515</v>
      </c>
      <c r="E46" s="189">
        <v>515</v>
      </c>
      <c r="F46" s="117">
        <v>514.4</v>
      </c>
      <c r="G46" s="116">
        <f t="shared" si="2"/>
        <v>99.883495145631059</v>
      </c>
    </row>
    <row r="47" spans="1:7" s="55" customFormat="1" ht="15" customHeight="1" x14ac:dyDescent="0.2">
      <c r="A47" s="82"/>
      <c r="B47" s="86">
        <v>4358</v>
      </c>
      <c r="C47" s="82" t="s">
        <v>272</v>
      </c>
      <c r="D47" s="57">
        <v>218</v>
      </c>
      <c r="E47" s="189">
        <v>218</v>
      </c>
      <c r="F47" s="117">
        <v>217.9</v>
      </c>
      <c r="G47" s="116">
        <f t="shared" si="2"/>
        <v>99.954128440366972</v>
      </c>
    </row>
    <row r="48" spans="1:7" s="55" customFormat="1" ht="15" customHeight="1" x14ac:dyDescent="0.2">
      <c r="A48" s="82"/>
      <c r="B48" s="86">
        <v>4359</v>
      </c>
      <c r="C48" s="82" t="s">
        <v>271</v>
      </c>
      <c r="D48" s="57">
        <v>44</v>
      </c>
      <c r="E48" s="189">
        <v>50.5</v>
      </c>
      <c r="F48" s="117">
        <v>50.1</v>
      </c>
      <c r="G48" s="116">
        <f t="shared" si="2"/>
        <v>99.207920792079207</v>
      </c>
    </row>
    <row r="49" spans="1:7" s="55" customFormat="1" ht="15" customHeight="1" x14ac:dyDescent="0.2">
      <c r="A49" s="63"/>
      <c r="B49" s="75">
        <v>4371</v>
      </c>
      <c r="C49" s="93" t="s">
        <v>164</v>
      </c>
      <c r="D49" s="57">
        <v>34</v>
      </c>
      <c r="E49" s="189">
        <v>44</v>
      </c>
      <c r="F49" s="117">
        <v>24</v>
      </c>
      <c r="G49" s="116">
        <f t="shared" si="2"/>
        <v>54.54545454545454</v>
      </c>
    </row>
    <row r="50" spans="1:7" s="55" customFormat="1" ht="15" x14ac:dyDescent="0.2">
      <c r="A50" s="63"/>
      <c r="B50" s="75">
        <v>4372</v>
      </c>
      <c r="C50" s="63" t="s">
        <v>287</v>
      </c>
      <c r="D50" s="57">
        <v>33</v>
      </c>
      <c r="E50" s="189">
        <v>3</v>
      </c>
      <c r="F50" s="117">
        <v>0</v>
      </c>
      <c r="G50" s="116">
        <f t="shared" si="2"/>
        <v>0</v>
      </c>
    </row>
    <row r="51" spans="1:7" s="55" customFormat="1" ht="15" x14ac:dyDescent="0.2">
      <c r="A51" s="63"/>
      <c r="B51" s="75">
        <v>4374</v>
      </c>
      <c r="C51" s="63" t="s">
        <v>165</v>
      </c>
      <c r="D51" s="57">
        <v>99</v>
      </c>
      <c r="E51" s="189">
        <v>99</v>
      </c>
      <c r="F51" s="117">
        <v>98.3</v>
      </c>
      <c r="G51" s="116">
        <f t="shared" si="2"/>
        <v>99.292929292929287</v>
      </c>
    </row>
    <row r="52" spans="1:7" s="55" customFormat="1" ht="15" x14ac:dyDescent="0.2">
      <c r="A52" s="63"/>
      <c r="B52" s="86">
        <v>4376</v>
      </c>
      <c r="C52" s="82" t="s">
        <v>416</v>
      </c>
      <c r="D52" s="57">
        <v>202</v>
      </c>
      <c r="E52" s="189">
        <v>202</v>
      </c>
      <c r="F52" s="117">
        <v>201.8</v>
      </c>
      <c r="G52" s="116">
        <f t="shared" si="2"/>
        <v>99.900990099009917</v>
      </c>
    </row>
    <row r="53" spans="1:7" s="55" customFormat="1" ht="15" x14ac:dyDescent="0.2">
      <c r="A53" s="63"/>
      <c r="B53" s="86">
        <v>4377</v>
      </c>
      <c r="C53" s="82" t="s">
        <v>479</v>
      </c>
      <c r="D53" s="57">
        <v>0</v>
      </c>
      <c r="E53" s="189">
        <v>5</v>
      </c>
      <c r="F53" s="117">
        <v>5</v>
      </c>
      <c r="G53" s="116">
        <f t="shared" si="2"/>
        <v>100</v>
      </c>
    </row>
    <row r="54" spans="1:7" s="55" customFormat="1" ht="15" x14ac:dyDescent="0.2">
      <c r="A54" s="63"/>
      <c r="B54" s="86">
        <v>4378</v>
      </c>
      <c r="C54" s="82" t="s">
        <v>288</v>
      </c>
      <c r="D54" s="57">
        <v>81</v>
      </c>
      <c r="E54" s="189">
        <v>266.3</v>
      </c>
      <c r="F54" s="117">
        <v>266.10000000000002</v>
      </c>
      <c r="G54" s="116">
        <f t="shared" si="2"/>
        <v>99.924896733007898</v>
      </c>
    </row>
    <row r="55" spans="1:7" s="55" customFormat="1" ht="15" x14ac:dyDescent="0.2">
      <c r="A55" s="82"/>
      <c r="B55" s="86">
        <v>4379</v>
      </c>
      <c r="C55" s="82" t="s">
        <v>273</v>
      </c>
      <c r="D55" s="57">
        <v>4594</v>
      </c>
      <c r="E55" s="189">
        <v>6707.3</v>
      </c>
      <c r="F55" s="117">
        <v>1991.1</v>
      </c>
      <c r="G55" s="116">
        <f t="shared" si="2"/>
        <v>29.685566472351017</v>
      </c>
    </row>
    <row r="56" spans="1:7" s="55" customFormat="1" ht="15" x14ac:dyDescent="0.2">
      <c r="A56" s="82"/>
      <c r="B56" s="86">
        <v>4399</v>
      </c>
      <c r="C56" s="82" t="s">
        <v>166</v>
      </c>
      <c r="D56" s="57">
        <v>2505</v>
      </c>
      <c r="E56" s="189">
        <v>3753.3</v>
      </c>
      <c r="F56" s="117">
        <v>708.9</v>
      </c>
      <c r="G56" s="116">
        <f t="shared" si="2"/>
        <v>18.88737910638638</v>
      </c>
    </row>
    <row r="57" spans="1:7" s="55" customFormat="1" ht="17.25" customHeight="1" x14ac:dyDescent="0.2">
      <c r="A57" s="60"/>
      <c r="B57" s="60">
        <v>6402</v>
      </c>
      <c r="C57" s="76" t="s">
        <v>141</v>
      </c>
      <c r="D57" s="57">
        <v>0</v>
      </c>
      <c r="E57" s="189">
        <v>705.2</v>
      </c>
      <c r="F57" s="117">
        <v>705.2</v>
      </c>
      <c r="G57" s="116">
        <f t="shared" si="2"/>
        <v>100</v>
      </c>
    </row>
    <row r="58" spans="1:7" s="55" customFormat="1" ht="15.75" customHeight="1" thickBot="1" x14ac:dyDescent="0.25">
      <c r="A58" s="85"/>
      <c r="B58" s="85"/>
      <c r="C58" s="79"/>
      <c r="D58" s="58"/>
      <c r="E58" s="191"/>
      <c r="F58" s="140"/>
      <c r="G58" s="79"/>
    </row>
    <row r="59" spans="1:7" s="55" customFormat="1" ht="18.75" customHeight="1" thickTop="1" thickBot="1" x14ac:dyDescent="0.3">
      <c r="A59" s="83"/>
      <c r="B59" s="84"/>
      <c r="C59" s="94" t="s">
        <v>478</v>
      </c>
      <c r="D59" s="92">
        <f t="shared" ref="D59:F59" si="3">SUM(D30:D58)</f>
        <v>17650</v>
      </c>
      <c r="E59" s="92">
        <f t="shared" si="3"/>
        <v>25132</v>
      </c>
      <c r="F59" s="216">
        <f t="shared" si="3"/>
        <v>10017.200000000001</v>
      </c>
      <c r="G59" s="123">
        <f t="shared" ref="G59" si="4">(F59/E59)*100</f>
        <v>39.858347922966736</v>
      </c>
    </row>
    <row r="60" spans="1:7" s="55" customFormat="1" ht="12.75" customHeight="1" x14ac:dyDescent="0.2">
      <c r="A60" s="72"/>
      <c r="B60" s="73"/>
      <c r="C60" s="72"/>
      <c r="D60" s="59"/>
      <c r="E60" s="59"/>
    </row>
    <row r="61" spans="1:7" s="55" customFormat="1" ht="12.75" customHeight="1" x14ac:dyDescent="0.2">
      <c r="A61" s="72"/>
      <c r="B61" s="73"/>
      <c r="C61" s="72"/>
      <c r="D61" s="59"/>
      <c r="E61" s="59"/>
    </row>
    <row r="62" spans="1:7" s="55" customFormat="1" ht="21" customHeight="1" thickBot="1" x14ac:dyDescent="0.25">
      <c r="A62" s="72"/>
      <c r="B62" s="73"/>
      <c r="C62" s="72"/>
      <c r="D62" s="250"/>
      <c r="E62" s="250"/>
    </row>
    <row r="63" spans="1:7" s="55" customFormat="1" ht="15.75" x14ac:dyDescent="0.25">
      <c r="A63" s="111" t="s">
        <v>14</v>
      </c>
      <c r="B63" s="112" t="s">
        <v>13</v>
      </c>
      <c r="C63" s="111" t="s">
        <v>12</v>
      </c>
      <c r="D63" s="251" t="s">
        <v>11</v>
      </c>
      <c r="E63" s="251" t="s">
        <v>11</v>
      </c>
      <c r="F63" s="22" t="s">
        <v>0</v>
      </c>
      <c r="G63" s="118" t="s">
        <v>369</v>
      </c>
    </row>
    <row r="64" spans="1:7" s="55" customFormat="1" ht="15.75" customHeight="1" thickBot="1" x14ac:dyDescent="0.3">
      <c r="A64" s="113"/>
      <c r="B64" s="114"/>
      <c r="C64" s="115"/>
      <c r="D64" s="252" t="s">
        <v>10</v>
      </c>
      <c r="E64" s="252" t="s">
        <v>9</v>
      </c>
      <c r="F64" s="235" t="s">
        <v>464</v>
      </c>
      <c r="G64" s="119" t="s">
        <v>370</v>
      </c>
    </row>
    <row r="65" spans="1:7" s="55" customFormat="1" ht="16.5" customHeight="1" thickTop="1" x14ac:dyDescent="0.25">
      <c r="A65" s="61">
        <v>30</v>
      </c>
      <c r="B65" s="61"/>
      <c r="C65" s="91" t="s">
        <v>90</v>
      </c>
      <c r="D65" s="56"/>
      <c r="E65" s="203"/>
      <c r="F65" s="138"/>
      <c r="G65" s="136"/>
    </row>
    <row r="66" spans="1:7" s="55" customFormat="1" ht="16.5" customHeight="1" x14ac:dyDescent="0.2">
      <c r="A66" s="60"/>
      <c r="B66" s="60"/>
      <c r="C66" s="62"/>
      <c r="D66" s="57"/>
      <c r="E66" s="189"/>
      <c r="F66" s="139"/>
      <c r="G66" s="63"/>
    </row>
    <row r="67" spans="1:7" s="55" customFormat="1" ht="15" hidden="1" x14ac:dyDescent="0.2">
      <c r="A67" s="63"/>
      <c r="B67" s="60">
        <v>3341</v>
      </c>
      <c r="C67" s="72" t="s">
        <v>128</v>
      </c>
      <c r="D67" s="57">
        <v>0</v>
      </c>
      <c r="E67" s="189">
        <v>0</v>
      </c>
      <c r="F67" s="117">
        <v>0</v>
      </c>
      <c r="G67" s="116" t="e">
        <f>(#REF!/E67)*100</f>
        <v>#REF!</v>
      </c>
    </row>
    <row r="68" spans="1:7" s="55" customFormat="1" ht="15.75" hidden="1" customHeight="1" x14ac:dyDescent="0.2">
      <c r="A68" s="63"/>
      <c r="B68" s="60">
        <v>3319</v>
      </c>
      <c r="C68" s="76" t="s">
        <v>420</v>
      </c>
      <c r="D68" s="57">
        <v>0</v>
      </c>
      <c r="E68" s="189">
        <v>0</v>
      </c>
      <c r="F68" s="117">
        <v>0</v>
      </c>
      <c r="G68" s="116" t="e">
        <f>(#REF!/E68)*100</f>
        <v>#REF!</v>
      </c>
    </row>
    <row r="69" spans="1:7" s="55" customFormat="1" ht="15.75" hidden="1" customHeight="1" x14ac:dyDescent="0.2">
      <c r="A69" s="63"/>
      <c r="B69" s="60">
        <v>3326</v>
      </c>
      <c r="C69" s="76" t="s">
        <v>419</v>
      </c>
      <c r="D69" s="57">
        <v>0</v>
      </c>
      <c r="E69" s="189">
        <v>0</v>
      </c>
      <c r="F69" s="117">
        <v>0</v>
      </c>
      <c r="G69" s="116" t="e">
        <f>(#REF!/E69)*100</f>
        <v>#REF!</v>
      </c>
    </row>
    <row r="70" spans="1:7" s="55" customFormat="1" ht="15.75" customHeight="1" x14ac:dyDescent="0.2">
      <c r="A70" s="63"/>
      <c r="B70" s="60">
        <v>3349</v>
      </c>
      <c r="C70" s="76" t="s">
        <v>129</v>
      </c>
      <c r="D70" s="57">
        <v>870</v>
      </c>
      <c r="E70" s="189">
        <v>870</v>
      </c>
      <c r="F70" s="117">
        <v>202.6</v>
      </c>
      <c r="G70" s="116">
        <f t="shared" ref="G70:G89" si="5">(F70/E70)*100</f>
        <v>23.287356321839081</v>
      </c>
    </row>
    <row r="71" spans="1:7" s="55" customFormat="1" ht="15.75" customHeight="1" x14ac:dyDescent="0.2">
      <c r="A71" s="63"/>
      <c r="B71" s="75">
        <v>3699</v>
      </c>
      <c r="C71" s="77" t="s">
        <v>118</v>
      </c>
      <c r="D71" s="57">
        <v>600</v>
      </c>
      <c r="E71" s="189">
        <v>600</v>
      </c>
      <c r="F71" s="117">
        <v>106.7</v>
      </c>
      <c r="G71" s="116">
        <f t="shared" si="5"/>
        <v>17.783333333333335</v>
      </c>
    </row>
    <row r="72" spans="1:7" s="55" customFormat="1" ht="15.75" customHeight="1" x14ac:dyDescent="0.2">
      <c r="A72" s="63"/>
      <c r="B72" s="75">
        <v>3733</v>
      </c>
      <c r="C72" s="76" t="s">
        <v>121</v>
      </c>
      <c r="D72" s="57">
        <v>40</v>
      </c>
      <c r="E72" s="189">
        <v>40</v>
      </c>
      <c r="F72" s="117">
        <v>24.9</v>
      </c>
      <c r="G72" s="116">
        <f t="shared" si="5"/>
        <v>62.249999999999993</v>
      </c>
    </row>
    <row r="73" spans="1:7" s="55" customFormat="1" ht="16.5" hidden="1" customHeight="1" x14ac:dyDescent="0.2">
      <c r="A73" s="63"/>
      <c r="B73" s="60">
        <v>3745</v>
      </c>
      <c r="C73" s="76" t="s">
        <v>123</v>
      </c>
      <c r="D73" s="57">
        <v>0</v>
      </c>
      <c r="E73" s="189">
        <v>0</v>
      </c>
      <c r="F73" s="117">
        <v>0</v>
      </c>
      <c r="G73" s="116" t="e">
        <f t="shared" si="5"/>
        <v>#DIV/0!</v>
      </c>
    </row>
    <row r="74" spans="1:7" s="55" customFormat="1" ht="15.75" hidden="1" customHeight="1" x14ac:dyDescent="0.2">
      <c r="A74" s="63"/>
      <c r="B74" s="60">
        <v>3900</v>
      </c>
      <c r="C74" s="63" t="s">
        <v>414</v>
      </c>
      <c r="D74" s="57">
        <v>0</v>
      </c>
      <c r="E74" s="189">
        <v>0</v>
      </c>
      <c r="F74" s="117">
        <v>0</v>
      </c>
      <c r="G74" s="116" t="e">
        <f t="shared" si="5"/>
        <v>#DIV/0!</v>
      </c>
    </row>
    <row r="75" spans="1:7" s="55" customFormat="1" ht="15.75" hidden="1" customHeight="1" x14ac:dyDescent="0.2">
      <c r="A75" s="63"/>
      <c r="B75" s="60">
        <v>5212</v>
      </c>
      <c r="C75" s="63" t="s">
        <v>130</v>
      </c>
      <c r="D75" s="57">
        <v>0</v>
      </c>
      <c r="E75" s="189">
        <v>0</v>
      </c>
      <c r="F75" s="117">
        <v>0</v>
      </c>
      <c r="G75" s="116" t="e">
        <f t="shared" si="5"/>
        <v>#DIV/0!</v>
      </c>
    </row>
    <row r="76" spans="1:7" s="55" customFormat="1" ht="15.75" customHeight="1" x14ac:dyDescent="0.2">
      <c r="A76" s="63"/>
      <c r="B76" s="60">
        <v>5213</v>
      </c>
      <c r="C76" s="63" t="s">
        <v>415</v>
      </c>
      <c r="D76" s="57">
        <v>100</v>
      </c>
      <c r="E76" s="189">
        <v>100</v>
      </c>
      <c r="F76" s="117">
        <v>0</v>
      </c>
      <c r="G76" s="116">
        <f t="shared" si="5"/>
        <v>0</v>
      </c>
    </row>
    <row r="77" spans="1:7" s="55" customFormat="1" ht="15.75" customHeight="1" x14ac:dyDescent="0.2">
      <c r="A77" s="63"/>
      <c r="B77" s="60">
        <v>5272</v>
      </c>
      <c r="C77" s="63" t="s">
        <v>131</v>
      </c>
      <c r="D77" s="57">
        <v>100</v>
      </c>
      <c r="E77" s="189">
        <v>100</v>
      </c>
      <c r="F77" s="117">
        <v>31.5</v>
      </c>
      <c r="G77" s="116">
        <f t="shared" si="5"/>
        <v>31.5</v>
      </c>
    </row>
    <row r="78" spans="1:7" s="55" customFormat="1" ht="15.75" customHeight="1" x14ac:dyDescent="0.2">
      <c r="A78" s="63"/>
      <c r="B78" s="60">
        <v>5279</v>
      </c>
      <c r="C78" s="63" t="s">
        <v>132</v>
      </c>
      <c r="D78" s="57">
        <v>100</v>
      </c>
      <c r="E78" s="189">
        <v>2600</v>
      </c>
      <c r="F78" s="117">
        <v>762.7</v>
      </c>
      <c r="G78" s="116">
        <f t="shared" si="5"/>
        <v>29.334615384615386</v>
      </c>
    </row>
    <row r="79" spans="1:7" s="55" customFormat="1" ht="15.75" hidden="1" customHeight="1" x14ac:dyDescent="0.2">
      <c r="A79" s="63"/>
      <c r="B79" s="60">
        <v>5311</v>
      </c>
      <c r="C79" s="63" t="s">
        <v>295</v>
      </c>
      <c r="D79" s="57">
        <v>0</v>
      </c>
      <c r="E79" s="189">
        <v>0</v>
      </c>
      <c r="F79" s="117">
        <v>0</v>
      </c>
      <c r="G79" s="116" t="e">
        <f t="shared" si="5"/>
        <v>#DIV/0!</v>
      </c>
    </row>
    <row r="80" spans="1:7" s="55" customFormat="1" ht="15" x14ac:dyDescent="0.2">
      <c r="A80" s="63"/>
      <c r="B80" s="60">
        <v>5512</v>
      </c>
      <c r="C80" s="72" t="s">
        <v>133</v>
      </c>
      <c r="D80" s="57">
        <v>1460</v>
      </c>
      <c r="E80" s="189">
        <v>1566</v>
      </c>
      <c r="F80" s="117">
        <v>534.5</v>
      </c>
      <c r="G80" s="116">
        <f t="shared" si="5"/>
        <v>34.131545338441889</v>
      </c>
    </row>
    <row r="81" spans="1:7" s="55" customFormat="1" ht="15.75" customHeight="1" x14ac:dyDescent="0.2">
      <c r="A81" s="63"/>
      <c r="B81" s="60">
        <v>6112</v>
      </c>
      <c r="C81" s="76" t="s">
        <v>134</v>
      </c>
      <c r="D81" s="57">
        <v>7002</v>
      </c>
      <c r="E81" s="189">
        <v>7002</v>
      </c>
      <c r="F81" s="117">
        <v>2233.3000000000002</v>
      </c>
      <c r="G81" s="116">
        <f t="shared" si="5"/>
        <v>31.895172807769214</v>
      </c>
    </row>
    <row r="82" spans="1:7" s="55" customFormat="1" ht="15.75" hidden="1" customHeight="1" x14ac:dyDescent="0.2">
      <c r="A82" s="63"/>
      <c r="B82" s="60">
        <v>6114</v>
      </c>
      <c r="C82" s="76" t="s">
        <v>135</v>
      </c>
      <c r="D82" s="57">
        <v>0</v>
      </c>
      <c r="E82" s="189">
        <v>0</v>
      </c>
      <c r="F82" s="117">
        <v>0</v>
      </c>
      <c r="G82" s="116" t="e">
        <f t="shared" si="5"/>
        <v>#DIV/0!</v>
      </c>
    </row>
    <row r="83" spans="1:7" s="55" customFormat="1" ht="15.75" hidden="1" customHeight="1" x14ac:dyDescent="0.2">
      <c r="A83" s="63"/>
      <c r="B83" s="60">
        <v>6115</v>
      </c>
      <c r="C83" s="76" t="s">
        <v>136</v>
      </c>
      <c r="D83" s="57">
        <v>0</v>
      </c>
      <c r="E83" s="189">
        <v>0</v>
      </c>
      <c r="F83" s="117">
        <v>0</v>
      </c>
      <c r="G83" s="116" t="e">
        <f t="shared" si="5"/>
        <v>#DIV/0!</v>
      </c>
    </row>
    <row r="84" spans="1:7" s="55" customFormat="1" ht="15.75" hidden="1" customHeight="1" x14ac:dyDescent="0.2">
      <c r="A84" s="63"/>
      <c r="B84" s="60">
        <v>6117</v>
      </c>
      <c r="C84" s="76" t="s">
        <v>137</v>
      </c>
      <c r="D84" s="57">
        <v>0</v>
      </c>
      <c r="E84" s="189">
        <v>0</v>
      </c>
      <c r="F84" s="117">
        <v>0</v>
      </c>
      <c r="G84" s="116" t="e">
        <f t="shared" si="5"/>
        <v>#DIV/0!</v>
      </c>
    </row>
    <row r="85" spans="1:7" s="55" customFormat="1" ht="15.75" hidden="1" customHeight="1" x14ac:dyDescent="0.2">
      <c r="A85" s="63"/>
      <c r="B85" s="60">
        <v>6118</v>
      </c>
      <c r="C85" s="76" t="s">
        <v>138</v>
      </c>
      <c r="D85" s="57">
        <v>0</v>
      </c>
      <c r="E85" s="189">
        <v>0</v>
      </c>
      <c r="F85" s="117">
        <v>0</v>
      </c>
      <c r="G85" s="116" t="e">
        <f t="shared" si="5"/>
        <v>#DIV/0!</v>
      </c>
    </row>
    <row r="86" spans="1:7" s="55" customFormat="1" ht="13.5" hidden="1" customHeight="1" x14ac:dyDescent="0.2">
      <c r="A86" s="63"/>
      <c r="B86" s="60">
        <v>6149</v>
      </c>
      <c r="C86" s="76" t="s">
        <v>139</v>
      </c>
      <c r="D86" s="57">
        <v>0</v>
      </c>
      <c r="E86" s="189">
        <v>0</v>
      </c>
      <c r="F86" s="117">
        <v>0</v>
      </c>
      <c r="G86" s="116" t="e">
        <f t="shared" si="5"/>
        <v>#DIV/0!</v>
      </c>
    </row>
    <row r="87" spans="1:7" s="55" customFormat="1" ht="17.25" customHeight="1" x14ac:dyDescent="0.2">
      <c r="A87" s="60"/>
      <c r="B87" s="60">
        <v>6171</v>
      </c>
      <c r="C87" s="76" t="s">
        <v>140</v>
      </c>
      <c r="D87" s="57">
        <v>138874</v>
      </c>
      <c r="E87" s="189">
        <v>139423</v>
      </c>
      <c r="F87" s="117">
        <v>38066.1</v>
      </c>
      <c r="G87" s="116">
        <f t="shared" si="5"/>
        <v>27.302597132467383</v>
      </c>
    </row>
    <row r="88" spans="1:7" s="55" customFormat="1" ht="17.25" customHeight="1" x14ac:dyDescent="0.2">
      <c r="A88" s="60"/>
      <c r="B88" s="60">
        <v>6402</v>
      </c>
      <c r="C88" s="76" t="s">
        <v>141</v>
      </c>
      <c r="D88" s="57">
        <v>0</v>
      </c>
      <c r="E88" s="189">
        <v>40.1</v>
      </c>
      <c r="F88" s="117">
        <v>40.1</v>
      </c>
      <c r="G88" s="116">
        <f t="shared" si="5"/>
        <v>100</v>
      </c>
    </row>
    <row r="89" spans="1:7" s="55" customFormat="1" ht="15" x14ac:dyDescent="0.2">
      <c r="A89" s="63"/>
      <c r="B89" s="75">
        <v>6409</v>
      </c>
      <c r="C89" s="63" t="s">
        <v>324</v>
      </c>
      <c r="D89" s="57">
        <v>0</v>
      </c>
      <c r="E89" s="189">
        <v>0</v>
      </c>
      <c r="F89" s="117">
        <v>1.9</v>
      </c>
      <c r="G89" s="116" t="e">
        <f t="shared" si="5"/>
        <v>#DIV/0!</v>
      </c>
    </row>
    <row r="90" spans="1:7" s="55" customFormat="1" ht="15.75" customHeight="1" thickBot="1" x14ac:dyDescent="0.25">
      <c r="A90" s="85"/>
      <c r="B90" s="85"/>
      <c r="C90" s="79"/>
      <c r="D90" s="58"/>
      <c r="E90" s="191"/>
      <c r="F90" s="140"/>
      <c r="G90" s="79"/>
    </row>
    <row r="91" spans="1:7" s="55" customFormat="1" ht="18.75" customHeight="1" thickTop="1" thickBot="1" x14ac:dyDescent="0.3">
      <c r="A91" s="83"/>
      <c r="B91" s="84"/>
      <c r="C91" s="94" t="s">
        <v>323</v>
      </c>
      <c r="D91" s="92">
        <f t="shared" ref="D91:F91" si="6">SUM(D67:D90)</f>
        <v>149146</v>
      </c>
      <c r="E91" s="192">
        <f t="shared" si="6"/>
        <v>152341.1</v>
      </c>
      <c r="F91" s="216">
        <f t="shared" si="6"/>
        <v>42004.299999999996</v>
      </c>
      <c r="G91" s="123">
        <f t="shared" ref="G91" si="7">(F91/E91)*100</f>
        <v>27.572532954009127</v>
      </c>
    </row>
    <row r="92" spans="1:7" s="55" customFormat="1" ht="12" customHeight="1" x14ac:dyDescent="0.2">
      <c r="A92" s="72"/>
      <c r="B92" s="73"/>
      <c r="C92" s="72"/>
      <c r="D92" s="59"/>
      <c r="E92" s="59"/>
    </row>
    <row r="93" spans="1:7" s="55" customFormat="1" ht="4.3499999999999996" hidden="1" customHeight="1" x14ac:dyDescent="0.2">
      <c r="A93" s="72"/>
      <c r="B93" s="73"/>
      <c r="C93" s="72"/>
      <c r="D93" s="59"/>
      <c r="E93" s="59"/>
    </row>
    <row r="94" spans="1:7" s="55" customFormat="1" ht="11.65" customHeight="1" x14ac:dyDescent="0.2">
      <c r="A94" s="72"/>
      <c r="B94" s="73"/>
      <c r="C94" s="72"/>
      <c r="D94" s="59"/>
      <c r="E94" s="59"/>
    </row>
    <row r="95" spans="1:7" s="55" customFormat="1" ht="15.75" customHeight="1" thickBot="1" x14ac:dyDescent="0.25">
      <c r="A95" s="72"/>
      <c r="B95" s="73"/>
      <c r="C95" s="72"/>
      <c r="D95" s="59"/>
      <c r="E95" s="59"/>
    </row>
    <row r="96" spans="1:7" s="55" customFormat="1" ht="15.75" x14ac:dyDescent="0.25">
      <c r="A96" s="111" t="s">
        <v>14</v>
      </c>
      <c r="B96" s="112" t="s">
        <v>13</v>
      </c>
      <c r="C96" s="111" t="s">
        <v>12</v>
      </c>
      <c r="D96" s="251" t="s">
        <v>11</v>
      </c>
      <c r="E96" s="251" t="s">
        <v>11</v>
      </c>
      <c r="F96" s="22" t="s">
        <v>0</v>
      </c>
      <c r="G96" s="118" t="s">
        <v>369</v>
      </c>
    </row>
    <row r="97" spans="1:7" s="55" customFormat="1" ht="15.75" customHeight="1" thickBot="1" x14ac:dyDescent="0.3">
      <c r="A97" s="113"/>
      <c r="B97" s="114"/>
      <c r="C97" s="115"/>
      <c r="D97" s="252" t="s">
        <v>10</v>
      </c>
      <c r="E97" s="252" t="s">
        <v>9</v>
      </c>
      <c r="F97" s="235" t="s">
        <v>464</v>
      </c>
      <c r="G97" s="119" t="s">
        <v>370</v>
      </c>
    </row>
    <row r="98" spans="1:7" s="55" customFormat="1" ht="16.5" thickTop="1" x14ac:dyDescent="0.25">
      <c r="A98" s="61">
        <v>50</v>
      </c>
      <c r="B98" s="74"/>
      <c r="C98" s="97" t="s">
        <v>367</v>
      </c>
      <c r="D98" s="56"/>
      <c r="E98" s="203"/>
      <c r="F98" s="138"/>
      <c r="G98" s="136"/>
    </row>
    <row r="99" spans="1:7" s="55" customFormat="1" ht="14.25" customHeight="1" x14ac:dyDescent="0.2">
      <c r="A99" s="61"/>
      <c r="B99" s="74"/>
      <c r="C99" s="78"/>
      <c r="D99" s="56"/>
      <c r="E99" s="203"/>
      <c r="F99" s="139"/>
      <c r="G99" s="63"/>
    </row>
    <row r="100" spans="1:7" s="55" customFormat="1" ht="15" customHeight="1" x14ac:dyDescent="0.2">
      <c r="A100" s="61"/>
      <c r="B100" s="81">
        <v>2169</v>
      </c>
      <c r="C100" s="82" t="s">
        <v>326</v>
      </c>
      <c r="D100" s="57">
        <v>50</v>
      </c>
      <c r="E100" s="189">
        <v>50</v>
      </c>
      <c r="F100" s="117">
        <v>0</v>
      </c>
      <c r="G100" s="116">
        <f t="shared" ref="G100:G106" si="8">(F100/E100)*100</f>
        <v>0</v>
      </c>
    </row>
    <row r="101" spans="1:7" s="55" customFormat="1" ht="15" customHeight="1" x14ac:dyDescent="0.2">
      <c r="A101" s="61"/>
      <c r="B101" s="60">
        <v>2219</v>
      </c>
      <c r="C101" s="63" t="s">
        <v>182</v>
      </c>
      <c r="D101" s="57">
        <v>420</v>
      </c>
      <c r="E101" s="189">
        <v>420</v>
      </c>
      <c r="F101" s="117">
        <v>92.2</v>
      </c>
      <c r="G101" s="116">
        <f t="shared" si="8"/>
        <v>21.952380952380953</v>
      </c>
    </row>
    <row r="102" spans="1:7" s="55" customFormat="1" ht="15" hidden="1" customHeight="1" x14ac:dyDescent="0.2">
      <c r="A102" s="61"/>
      <c r="B102" s="60">
        <v>2229</v>
      </c>
      <c r="C102" s="63" t="s">
        <v>183</v>
      </c>
      <c r="D102" s="57">
        <v>0</v>
      </c>
      <c r="E102" s="189">
        <v>0</v>
      </c>
      <c r="F102" s="117">
        <v>0</v>
      </c>
      <c r="G102" s="116" t="e">
        <f t="shared" si="8"/>
        <v>#DIV/0!</v>
      </c>
    </row>
    <row r="103" spans="1:7" s="55" customFormat="1" ht="15" customHeight="1" x14ac:dyDescent="0.2">
      <c r="A103" s="61"/>
      <c r="B103" s="60">
        <v>2293</v>
      </c>
      <c r="C103" s="63" t="s">
        <v>327</v>
      </c>
      <c r="D103" s="57">
        <v>22000</v>
      </c>
      <c r="E103" s="189">
        <v>22000</v>
      </c>
      <c r="F103" s="117">
        <v>7726.1</v>
      </c>
      <c r="G103" s="116">
        <f t="shared" si="8"/>
        <v>35.118636363636362</v>
      </c>
    </row>
    <row r="104" spans="1:7" s="55" customFormat="1" ht="15" hidden="1" customHeight="1" x14ac:dyDescent="0.2">
      <c r="A104" s="61"/>
      <c r="B104" s="60">
        <v>2299</v>
      </c>
      <c r="C104" s="63" t="s">
        <v>183</v>
      </c>
      <c r="D104" s="57">
        <v>0</v>
      </c>
      <c r="E104" s="189">
        <v>0</v>
      </c>
      <c r="F104" s="117">
        <v>0</v>
      </c>
      <c r="G104" s="116" t="e">
        <f t="shared" si="8"/>
        <v>#DIV/0!</v>
      </c>
    </row>
    <row r="105" spans="1:7" s="55" customFormat="1" ht="15" customHeight="1" x14ac:dyDescent="0.2">
      <c r="A105" s="61"/>
      <c r="B105" s="81">
        <v>3399</v>
      </c>
      <c r="C105" s="82" t="s">
        <v>184</v>
      </c>
      <c r="D105" s="57">
        <v>200</v>
      </c>
      <c r="E105" s="189">
        <v>200</v>
      </c>
      <c r="F105" s="117">
        <v>7.6</v>
      </c>
      <c r="G105" s="116">
        <f t="shared" si="8"/>
        <v>3.8</v>
      </c>
    </row>
    <row r="106" spans="1:7" s="55" customFormat="1" ht="15.75" thickBot="1" x14ac:dyDescent="0.25">
      <c r="A106" s="82"/>
      <c r="B106" s="81">
        <v>6171</v>
      </c>
      <c r="C106" s="82" t="s">
        <v>276</v>
      </c>
      <c r="D106" s="57">
        <v>0</v>
      </c>
      <c r="E106" s="189">
        <v>0</v>
      </c>
      <c r="F106" s="117">
        <v>28.5</v>
      </c>
      <c r="G106" s="116" t="e">
        <f t="shared" si="8"/>
        <v>#DIV/0!</v>
      </c>
    </row>
    <row r="107" spans="1:7" s="55" customFormat="1" ht="15.75" hidden="1" thickBot="1" x14ac:dyDescent="0.25">
      <c r="A107" s="82"/>
      <c r="B107" s="86">
        <v>6402</v>
      </c>
      <c r="C107" s="82" t="s">
        <v>167</v>
      </c>
      <c r="D107" s="57"/>
      <c r="E107" s="189"/>
    </row>
    <row r="108" spans="1:7" s="55" customFormat="1" ht="15.75" hidden="1" thickBot="1" x14ac:dyDescent="0.25">
      <c r="A108" s="82"/>
      <c r="B108" s="86">
        <v>6409</v>
      </c>
      <c r="C108" s="82" t="s">
        <v>168</v>
      </c>
      <c r="D108" s="57"/>
      <c r="E108" s="189"/>
    </row>
    <row r="109" spans="1:7" s="55" customFormat="1" ht="18.75" customHeight="1" thickTop="1" thickBot="1" x14ac:dyDescent="0.3">
      <c r="A109" s="83"/>
      <c r="B109" s="87"/>
      <c r="C109" s="94" t="s">
        <v>170</v>
      </c>
      <c r="D109" s="92">
        <f t="shared" ref="D109:F109" si="9">SUM(D100:D108)</f>
        <v>22670</v>
      </c>
      <c r="E109" s="192">
        <f t="shared" si="9"/>
        <v>22670</v>
      </c>
      <c r="F109" s="216">
        <f t="shared" si="9"/>
        <v>7854.4000000000005</v>
      </c>
      <c r="G109" s="123">
        <f t="shared" ref="G109" si="10">(F109/E109)*100</f>
        <v>34.646669607410679</v>
      </c>
    </row>
    <row r="110" spans="1:7" s="55" customFormat="1" ht="22.5" customHeight="1" thickBot="1" x14ac:dyDescent="0.25">
      <c r="A110" s="72"/>
      <c r="B110" s="73"/>
      <c r="C110" s="72"/>
      <c r="D110" s="254"/>
      <c r="E110" s="253"/>
    </row>
    <row r="111" spans="1:7" s="55" customFormat="1" ht="18" customHeight="1" x14ac:dyDescent="0.25">
      <c r="A111" s="111" t="s">
        <v>14</v>
      </c>
      <c r="B111" s="112" t="s">
        <v>13</v>
      </c>
      <c r="C111" s="111" t="s">
        <v>12</v>
      </c>
      <c r="D111" s="251" t="s">
        <v>11</v>
      </c>
      <c r="E111" s="251" t="s">
        <v>11</v>
      </c>
      <c r="F111" s="22" t="s">
        <v>0</v>
      </c>
      <c r="G111" s="118" t="s">
        <v>369</v>
      </c>
    </row>
    <row r="112" spans="1:7" s="55" customFormat="1" ht="18" customHeight="1" thickBot="1" x14ac:dyDescent="0.3">
      <c r="A112" s="113"/>
      <c r="B112" s="114"/>
      <c r="C112" s="115"/>
      <c r="D112" s="252" t="s">
        <v>10</v>
      </c>
      <c r="E112" s="252" t="s">
        <v>9</v>
      </c>
      <c r="F112" s="235" t="s">
        <v>464</v>
      </c>
      <c r="G112" s="119" t="s">
        <v>370</v>
      </c>
    </row>
    <row r="113" spans="1:7" s="55" customFormat="1" ht="18" customHeight="1" thickTop="1" x14ac:dyDescent="0.25">
      <c r="A113" s="61">
        <v>90</v>
      </c>
      <c r="B113" s="61"/>
      <c r="C113" s="97" t="s">
        <v>54</v>
      </c>
      <c r="D113" s="56"/>
      <c r="E113" s="203"/>
      <c r="F113" s="138"/>
      <c r="G113" s="136"/>
    </row>
    <row r="114" spans="1:7" s="55" customFormat="1" ht="15" customHeight="1" x14ac:dyDescent="0.2">
      <c r="A114" s="63"/>
      <c r="B114" s="60"/>
      <c r="C114" s="63"/>
      <c r="D114" s="57"/>
      <c r="E114" s="189"/>
      <c r="F114" s="139"/>
      <c r="G114" s="63"/>
    </row>
    <row r="115" spans="1:7" s="55" customFormat="1" ht="15" customHeight="1" x14ac:dyDescent="0.2">
      <c r="A115" s="63"/>
      <c r="B115" s="60">
        <v>2219</v>
      </c>
      <c r="C115" s="63" t="s">
        <v>97</v>
      </c>
      <c r="D115" s="57">
        <v>2912</v>
      </c>
      <c r="E115" s="189">
        <v>2670</v>
      </c>
      <c r="F115" s="117">
        <v>777.2</v>
      </c>
      <c r="G115" s="116">
        <f t="shared" ref="G115:G118" si="11">(F115/E115)*100</f>
        <v>29.108614232209739</v>
      </c>
    </row>
    <row r="116" spans="1:7" s="55" customFormat="1" ht="15" customHeight="1" x14ac:dyDescent="0.2">
      <c r="A116" s="63"/>
      <c r="B116" s="60">
        <v>3421</v>
      </c>
      <c r="C116" s="63" t="s">
        <v>292</v>
      </c>
      <c r="D116" s="57">
        <v>868</v>
      </c>
      <c r="E116" s="189">
        <v>882.3</v>
      </c>
      <c r="F116" s="117">
        <v>292.8</v>
      </c>
      <c r="G116" s="116">
        <f t="shared" si="11"/>
        <v>33.185991159469566</v>
      </c>
    </row>
    <row r="117" spans="1:7" s="55" customFormat="1" ht="15" customHeight="1" x14ac:dyDescent="0.2">
      <c r="A117" s="63"/>
      <c r="B117" s="60">
        <v>4349</v>
      </c>
      <c r="C117" s="63" t="s">
        <v>277</v>
      </c>
      <c r="D117" s="57">
        <v>2621</v>
      </c>
      <c r="E117" s="189">
        <v>2871</v>
      </c>
      <c r="F117" s="117">
        <v>960.6</v>
      </c>
      <c r="G117" s="116">
        <f t="shared" si="11"/>
        <v>33.458725182863112</v>
      </c>
    </row>
    <row r="118" spans="1:7" s="55" customFormat="1" ht="15" customHeight="1" thickBot="1" x14ac:dyDescent="0.25">
      <c r="A118" s="63"/>
      <c r="B118" s="60">
        <v>5311</v>
      </c>
      <c r="C118" s="63" t="s">
        <v>186</v>
      </c>
      <c r="D118" s="57">
        <v>30624</v>
      </c>
      <c r="E118" s="189">
        <v>29957.7</v>
      </c>
      <c r="F118" s="117">
        <v>9865.6</v>
      </c>
      <c r="G118" s="116">
        <f t="shared" si="11"/>
        <v>32.931767124979558</v>
      </c>
    </row>
    <row r="119" spans="1:7" s="55" customFormat="1" ht="16.5" hidden="1" customHeight="1" x14ac:dyDescent="0.2">
      <c r="A119" s="81"/>
      <c r="B119" s="141">
        <v>6402</v>
      </c>
      <c r="C119" s="142" t="s">
        <v>185</v>
      </c>
      <c r="D119" s="57">
        <v>0</v>
      </c>
      <c r="E119" s="189">
        <v>0</v>
      </c>
      <c r="F119" s="117">
        <v>0</v>
      </c>
      <c r="G119" s="116" t="e">
        <f>(#REF!/E119)*100</f>
        <v>#REF!</v>
      </c>
    </row>
    <row r="120" spans="1:7" s="55" customFormat="1" ht="16.5" hidden="1" customHeight="1" thickBot="1" x14ac:dyDescent="0.25">
      <c r="A120" s="81"/>
      <c r="B120" s="141">
        <v>6409</v>
      </c>
      <c r="C120" s="142" t="s">
        <v>424</v>
      </c>
      <c r="D120" s="57">
        <v>0</v>
      </c>
      <c r="E120" s="189">
        <v>0</v>
      </c>
      <c r="F120" s="117">
        <v>0</v>
      </c>
      <c r="G120" s="116" t="e">
        <f>(#REF!/E120)*100</f>
        <v>#REF!</v>
      </c>
    </row>
    <row r="121" spans="1:7" s="55" customFormat="1" ht="18.75" customHeight="1" thickTop="1" thickBot="1" x14ac:dyDescent="0.3">
      <c r="A121" s="83"/>
      <c r="B121" s="84"/>
      <c r="C121" s="94" t="s">
        <v>187</v>
      </c>
      <c r="D121" s="92">
        <f t="shared" ref="D121:F121" si="12">SUM(D115,D116,D117,D118,D119,D120)</f>
        <v>37025</v>
      </c>
      <c r="E121" s="192">
        <f t="shared" si="12"/>
        <v>36381</v>
      </c>
      <c r="F121" s="216">
        <f t="shared" si="12"/>
        <v>11896.2</v>
      </c>
      <c r="G121" s="123">
        <f t="shared" ref="G121" si="13">(F121/E121)*100</f>
        <v>32.698936257936836</v>
      </c>
    </row>
    <row r="122" spans="1:7" s="55" customFormat="1" ht="13.5" customHeight="1" x14ac:dyDescent="0.25">
      <c r="A122" s="101"/>
      <c r="B122" s="102"/>
      <c r="C122" s="103"/>
      <c r="D122" s="104"/>
      <c r="E122" s="104"/>
    </row>
    <row r="123" spans="1:7" s="55" customFormat="1" ht="13.35" customHeight="1" thickBot="1" x14ac:dyDescent="0.3">
      <c r="A123" s="105"/>
      <c r="B123" s="106"/>
      <c r="C123" s="107"/>
      <c r="D123" s="108"/>
      <c r="E123" s="108"/>
    </row>
    <row r="124" spans="1:7" s="55" customFormat="1" ht="15.75" x14ac:dyDescent="0.25">
      <c r="A124" s="111" t="s">
        <v>14</v>
      </c>
      <c r="B124" s="112" t="s">
        <v>13</v>
      </c>
      <c r="C124" s="111" t="s">
        <v>12</v>
      </c>
      <c r="D124" s="251" t="s">
        <v>11</v>
      </c>
      <c r="E124" s="251" t="s">
        <v>11</v>
      </c>
      <c r="F124" s="22" t="s">
        <v>0</v>
      </c>
      <c r="G124" s="118" t="s">
        <v>369</v>
      </c>
    </row>
    <row r="125" spans="1:7" s="55" customFormat="1" ht="15.75" customHeight="1" thickBot="1" x14ac:dyDescent="0.3">
      <c r="A125" s="113"/>
      <c r="B125" s="114"/>
      <c r="C125" s="115"/>
      <c r="D125" s="252" t="s">
        <v>10</v>
      </c>
      <c r="E125" s="252" t="s">
        <v>9</v>
      </c>
      <c r="F125" s="235" t="s">
        <v>464</v>
      </c>
      <c r="G125" s="119" t="s">
        <v>370</v>
      </c>
    </row>
    <row r="126" spans="1:7" s="55" customFormat="1" ht="16.5" thickTop="1" x14ac:dyDescent="0.25">
      <c r="A126" s="61">
        <v>100</v>
      </c>
      <c r="B126" s="301" t="s">
        <v>368</v>
      </c>
      <c r="C126" s="302"/>
      <c r="D126" s="56"/>
      <c r="E126" s="203"/>
      <c r="F126" s="138"/>
      <c r="G126" s="136"/>
    </row>
    <row r="127" spans="1:7" s="55" customFormat="1" ht="15" x14ac:dyDescent="0.2">
      <c r="A127" s="63"/>
      <c r="B127" s="75"/>
      <c r="C127" s="63"/>
      <c r="D127" s="57"/>
      <c r="E127" s="189"/>
      <c r="F127" s="139"/>
      <c r="G127" s="63"/>
    </row>
    <row r="128" spans="1:7" s="55" customFormat="1" ht="15" x14ac:dyDescent="0.2">
      <c r="A128" s="63"/>
      <c r="B128" s="75">
        <v>1014</v>
      </c>
      <c r="C128" s="63" t="s">
        <v>171</v>
      </c>
      <c r="D128" s="57">
        <v>600</v>
      </c>
      <c r="E128" s="189">
        <v>600</v>
      </c>
      <c r="F128" s="117">
        <v>132.1</v>
      </c>
      <c r="G128" s="116">
        <f t="shared" ref="G128:G146" si="14">(F128/E128)*100</f>
        <v>22.016666666666666</v>
      </c>
    </row>
    <row r="129" spans="1:7" s="55" customFormat="1" ht="15" hidden="1" customHeight="1" x14ac:dyDescent="0.2">
      <c r="A129" s="82"/>
      <c r="B129" s="86">
        <v>1031</v>
      </c>
      <c r="C129" s="82" t="s">
        <v>172</v>
      </c>
      <c r="D129" s="57">
        <v>0</v>
      </c>
      <c r="E129" s="189">
        <v>0</v>
      </c>
      <c r="F129" s="117">
        <v>0</v>
      </c>
      <c r="G129" s="116" t="e">
        <f t="shared" si="14"/>
        <v>#DIV/0!</v>
      </c>
    </row>
    <row r="130" spans="1:7" s="55" customFormat="1" ht="15" x14ac:dyDescent="0.2">
      <c r="A130" s="63"/>
      <c r="B130" s="75">
        <v>1036</v>
      </c>
      <c r="C130" s="63" t="s">
        <v>173</v>
      </c>
      <c r="D130" s="57">
        <v>0</v>
      </c>
      <c r="E130" s="189">
        <v>0</v>
      </c>
      <c r="F130" s="117">
        <v>0</v>
      </c>
      <c r="G130" s="116" t="e">
        <f t="shared" si="14"/>
        <v>#DIV/0!</v>
      </c>
    </row>
    <row r="131" spans="1:7" s="55" customFormat="1" ht="15" hidden="1" customHeight="1" x14ac:dyDescent="0.2">
      <c r="A131" s="82"/>
      <c r="B131" s="86">
        <v>1037</v>
      </c>
      <c r="C131" s="82" t="s">
        <v>174</v>
      </c>
      <c r="D131" s="57">
        <v>0</v>
      </c>
      <c r="E131" s="189">
        <v>0</v>
      </c>
      <c r="F131" s="117">
        <v>0</v>
      </c>
      <c r="G131" s="116" t="e">
        <f t="shared" si="14"/>
        <v>#DIV/0!</v>
      </c>
    </row>
    <row r="132" spans="1:7" s="55" customFormat="1" ht="15" hidden="1" x14ac:dyDescent="0.2">
      <c r="A132" s="82"/>
      <c r="B132" s="86">
        <v>1039</v>
      </c>
      <c r="C132" s="82" t="s">
        <v>175</v>
      </c>
      <c r="D132" s="57">
        <v>0</v>
      </c>
      <c r="E132" s="189">
        <v>0</v>
      </c>
      <c r="F132" s="117">
        <v>0</v>
      </c>
      <c r="G132" s="116" t="e">
        <f t="shared" si="14"/>
        <v>#DIV/0!</v>
      </c>
    </row>
    <row r="133" spans="1:7" s="55" customFormat="1" ht="18" hidden="1" customHeight="1" x14ac:dyDescent="0.2">
      <c r="A133" s="63"/>
      <c r="B133" s="75">
        <v>1036</v>
      </c>
      <c r="C133" s="82" t="s">
        <v>173</v>
      </c>
      <c r="D133" s="57">
        <v>0</v>
      </c>
      <c r="E133" s="189">
        <v>0</v>
      </c>
      <c r="F133" s="117">
        <v>0</v>
      </c>
      <c r="G133" s="116" t="e">
        <f t="shared" si="14"/>
        <v>#DIV/0!</v>
      </c>
    </row>
    <row r="134" spans="1:7" s="55" customFormat="1" ht="18" hidden="1" customHeight="1" x14ac:dyDescent="0.2">
      <c r="A134" s="63"/>
      <c r="B134" s="75">
        <v>1037</v>
      </c>
      <c r="C134" s="82" t="s">
        <v>299</v>
      </c>
      <c r="D134" s="57">
        <v>0</v>
      </c>
      <c r="E134" s="189">
        <v>0</v>
      </c>
      <c r="F134" s="117">
        <v>0</v>
      </c>
      <c r="G134" s="116" t="e">
        <f t="shared" si="14"/>
        <v>#DIV/0!</v>
      </c>
    </row>
    <row r="135" spans="1:7" s="55" customFormat="1" ht="15" x14ac:dyDescent="0.2">
      <c r="A135" s="82"/>
      <c r="B135" s="86">
        <v>1070</v>
      </c>
      <c r="C135" s="82" t="s">
        <v>176</v>
      </c>
      <c r="D135" s="57">
        <v>8</v>
      </c>
      <c r="E135" s="189">
        <v>8</v>
      </c>
      <c r="F135" s="117">
        <v>0</v>
      </c>
      <c r="G135" s="116">
        <f t="shared" si="14"/>
        <v>0</v>
      </c>
    </row>
    <row r="136" spans="1:7" s="55" customFormat="1" ht="15" hidden="1" x14ac:dyDescent="0.2">
      <c r="A136" s="82"/>
      <c r="B136" s="86">
        <v>2331</v>
      </c>
      <c r="C136" s="82" t="s">
        <v>177</v>
      </c>
      <c r="D136" s="57">
        <v>0</v>
      </c>
      <c r="E136" s="189">
        <v>0</v>
      </c>
      <c r="F136" s="117">
        <v>0</v>
      </c>
      <c r="G136" s="116" t="e">
        <f t="shared" si="14"/>
        <v>#DIV/0!</v>
      </c>
    </row>
    <row r="137" spans="1:7" s="55" customFormat="1" ht="15" customHeight="1" x14ac:dyDescent="0.2">
      <c r="A137" s="82"/>
      <c r="B137" s="60">
        <v>2169</v>
      </c>
      <c r="C137" s="63" t="s">
        <v>188</v>
      </c>
      <c r="D137" s="57">
        <v>300</v>
      </c>
      <c r="E137" s="189">
        <v>300</v>
      </c>
      <c r="F137" s="117">
        <v>24.2</v>
      </c>
      <c r="G137" s="116">
        <f t="shared" si="14"/>
        <v>8.0666666666666664</v>
      </c>
    </row>
    <row r="138" spans="1:7" s="55" customFormat="1" ht="15" customHeight="1" x14ac:dyDescent="0.2">
      <c r="A138" s="63"/>
      <c r="B138" s="60">
        <v>3322</v>
      </c>
      <c r="C138" s="63" t="s">
        <v>275</v>
      </c>
      <c r="D138" s="57">
        <v>30</v>
      </c>
      <c r="E138" s="189">
        <v>30</v>
      </c>
      <c r="F138" s="117">
        <v>0</v>
      </c>
      <c r="G138" s="116">
        <f t="shared" si="14"/>
        <v>0</v>
      </c>
    </row>
    <row r="139" spans="1:7" s="55" customFormat="1" ht="15" customHeight="1" x14ac:dyDescent="0.2">
      <c r="A139" s="82"/>
      <c r="B139" s="75">
        <v>3635</v>
      </c>
      <c r="C139" s="77" t="s">
        <v>116</v>
      </c>
      <c r="D139" s="57">
        <v>1175</v>
      </c>
      <c r="E139" s="189">
        <v>1175</v>
      </c>
      <c r="F139" s="117">
        <v>0</v>
      </c>
      <c r="G139" s="116">
        <f t="shared" si="14"/>
        <v>0</v>
      </c>
    </row>
    <row r="140" spans="1:7" s="55" customFormat="1" ht="15" hidden="1" customHeight="1" x14ac:dyDescent="0.2">
      <c r="A140" s="82"/>
      <c r="B140" s="86">
        <v>3716</v>
      </c>
      <c r="C140" s="82" t="s">
        <v>328</v>
      </c>
      <c r="D140" s="57">
        <v>0</v>
      </c>
      <c r="E140" s="189">
        <v>0</v>
      </c>
      <c r="F140" s="117">
        <v>0</v>
      </c>
      <c r="G140" s="116" t="e">
        <f t="shared" si="14"/>
        <v>#DIV/0!</v>
      </c>
    </row>
    <row r="141" spans="1:7" s="55" customFormat="1" ht="15" customHeight="1" x14ac:dyDescent="0.2">
      <c r="A141" s="82"/>
      <c r="B141" s="86">
        <v>3739</v>
      </c>
      <c r="C141" s="82" t="s">
        <v>178</v>
      </c>
      <c r="D141" s="57">
        <v>50</v>
      </c>
      <c r="E141" s="189">
        <v>50</v>
      </c>
      <c r="F141" s="117">
        <v>0</v>
      </c>
      <c r="G141" s="116">
        <f t="shared" si="14"/>
        <v>0</v>
      </c>
    </row>
    <row r="142" spans="1:7" s="55" customFormat="1" ht="18" customHeight="1" x14ac:dyDescent="0.2">
      <c r="A142" s="63"/>
      <c r="B142" s="75">
        <v>3749</v>
      </c>
      <c r="C142" s="63" t="s">
        <v>179</v>
      </c>
      <c r="D142" s="57">
        <v>70</v>
      </c>
      <c r="E142" s="189">
        <v>70</v>
      </c>
      <c r="F142" s="117">
        <v>0</v>
      </c>
      <c r="G142" s="116">
        <f t="shared" si="14"/>
        <v>0</v>
      </c>
    </row>
    <row r="143" spans="1:7" s="55" customFormat="1" ht="15" hidden="1" x14ac:dyDescent="0.2">
      <c r="A143" s="63"/>
      <c r="B143" s="75">
        <v>5272</v>
      </c>
      <c r="C143" s="63" t="s">
        <v>180</v>
      </c>
      <c r="D143" s="57">
        <v>0</v>
      </c>
      <c r="E143" s="189">
        <v>0</v>
      </c>
      <c r="F143" s="117">
        <v>0</v>
      </c>
      <c r="G143" s="116" t="e">
        <f t="shared" si="14"/>
        <v>#DIV/0!</v>
      </c>
    </row>
    <row r="144" spans="1:7" s="55" customFormat="1" ht="15" hidden="1" x14ac:dyDescent="0.2">
      <c r="A144" s="82"/>
      <c r="B144" s="86">
        <v>6149</v>
      </c>
      <c r="C144" s="82" t="s">
        <v>448</v>
      </c>
      <c r="D144" s="57">
        <v>0</v>
      </c>
      <c r="E144" s="189">
        <v>0</v>
      </c>
      <c r="F144" s="117">
        <v>0</v>
      </c>
      <c r="G144" s="116" t="e">
        <f t="shared" si="14"/>
        <v>#DIV/0!</v>
      </c>
    </row>
    <row r="145" spans="1:7" s="55" customFormat="1" ht="15.75" thickBot="1" x14ac:dyDescent="0.25">
      <c r="A145" s="82"/>
      <c r="B145" s="86">
        <v>6171</v>
      </c>
      <c r="C145" s="82" t="s">
        <v>181</v>
      </c>
      <c r="D145" s="57">
        <v>10</v>
      </c>
      <c r="E145" s="189">
        <v>10</v>
      </c>
      <c r="F145" s="117">
        <v>0</v>
      </c>
      <c r="G145" s="116">
        <f t="shared" si="14"/>
        <v>0</v>
      </c>
    </row>
    <row r="146" spans="1:7" s="55" customFormat="1" ht="18.75" customHeight="1" thickTop="1" thickBot="1" x14ac:dyDescent="0.3">
      <c r="A146" s="83"/>
      <c r="B146" s="84"/>
      <c r="C146" s="94" t="s">
        <v>362</v>
      </c>
      <c r="D146" s="92">
        <f t="shared" ref="D146:E146" si="15">SUM(D128:D145)</f>
        <v>2243</v>
      </c>
      <c r="E146" s="192">
        <f t="shared" si="15"/>
        <v>2243</v>
      </c>
      <c r="F146" s="216">
        <f t="shared" ref="F146" si="16">SUM(F128:F145)</f>
        <v>156.29999999999998</v>
      </c>
      <c r="G146" s="123">
        <f t="shared" si="14"/>
        <v>6.9683459652251436</v>
      </c>
    </row>
    <row r="147" spans="1:7" s="55" customFormat="1" ht="25.7" customHeight="1" thickBot="1" x14ac:dyDescent="0.3">
      <c r="A147" s="72"/>
      <c r="B147" s="73"/>
      <c r="C147" s="99"/>
      <c r="D147" s="100"/>
      <c r="E147" s="100"/>
    </row>
    <row r="148" spans="1:7" s="55" customFormat="1" ht="10.5" hidden="1" customHeight="1" thickBot="1" x14ac:dyDescent="0.3">
      <c r="A148" s="72"/>
      <c r="B148" s="73"/>
      <c r="C148" s="99"/>
      <c r="D148" s="100"/>
      <c r="E148" s="100"/>
    </row>
    <row r="149" spans="1:7" s="55" customFormat="1" ht="12.75" hidden="1" customHeight="1" thickBot="1" x14ac:dyDescent="0.25">
      <c r="A149" s="72"/>
      <c r="B149" s="73"/>
      <c r="C149" s="72"/>
      <c r="D149" s="59"/>
      <c r="E149" s="59"/>
    </row>
    <row r="150" spans="1:7" s="72" customFormat="1" ht="15.75" hidden="1" customHeight="1" x14ac:dyDescent="0.2">
      <c r="B150" s="73"/>
      <c r="D150" s="59"/>
      <c r="E150" s="59"/>
      <c r="F150" s="55"/>
      <c r="G150" s="55"/>
    </row>
    <row r="151" spans="1:7" s="55" customFormat="1" ht="15.75" x14ac:dyDescent="0.25">
      <c r="A151" s="111" t="s">
        <v>14</v>
      </c>
      <c r="B151" s="112" t="s">
        <v>13</v>
      </c>
      <c r="C151" s="111" t="s">
        <v>12</v>
      </c>
      <c r="D151" s="251" t="s">
        <v>11</v>
      </c>
      <c r="E151" s="251" t="s">
        <v>11</v>
      </c>
      <c r="F151" s="22" t="s">
        <v>0</v>
      </c>
      <c r="G151" s="118" t="s">
        <v>369</v>
      </c>
    </row>
    <row r="152" spans="1:7" s="55" customFormat="1" ht="15.75" customHeight="1" thickBot="1" x14ac:dyDescent="0.3">
      <c r="A152" s="113"/>
      <c r="B152" s="114"/>
      <c r="C152" s="115"/>
      <c r="D152" s="252" t="s">
        <v>10</v>
      </c>
      <c r="E152" s="252" t="s">
        <v>9</v>
      </c>
      <c r="F152" s="235" t="s">
        <v>464</v>
      </c>
      <c r="G152" s="119" t="s">
        <v>370</v>
      </c>
    </row>
    <row r="153" spans="1:7" s="55" customFormat="1" ht="16.5" thickTop="1" x14ac:dyDescent="0.25">
      <c r="A153" s="61">
        <v>110</v>
      </c>
      <c r="B153" s="61"/>
      <c r="C153" s="97" t="s">
        <v>45</v>
      </c>
      <c r="D153" s="56"/>
      <c r="E153" s="203"/>
      <c r="F153" s="138"/>
      <c r="G153" s="136"/>
    </row>
    <row r="154" spans="1:7" s="55" customFormat="1" ht="15.75" x14ac:dyDescent="0.25">
      <c r="A154" s="61"/>
      <c r="B154" s="74"/>
      <c r="C154" s="97"/>
      <c r="D154" s="56"/>
      <c r="E154" s="203"/>
      <c r="F154" s="139"/>
      <c r="G154" s="63"/>
    </row>
    <row r="155" spans="1:7" s="55" customFormat="1" ht="15" x14ac:dyDescent="0.2">
      <c r="A155" s="61"/>
      <c r="B155" s="75">
        <v>2143</v>
      </c>
      <c r="C155" s="63" t="s">
        <v>337</v>
      </c>
      <c r="D155" s="57">
        <v>820</v>
      </c>
      <c r="E155" s="189">
        <v>819.9</v>
      </c>
      <c r="F155" s="117">
        <v>494.1</v>
      </c>
      <c r="G155" s="116">
        <f t="shared" ref="G155:G190" si="17">(F155/E155)*100</f>
        <v>60.263446761800225</v>
      </c>
    </row>
    <row r="156" spans="1:7" s="55" customFormat="1" ht="15" x14ac:dyDescent="0.2">
      <c r="A156" s="61"/>
      <c r="B156" s="75">
        <v>3111</v>
      </c>
      <c r="C156" s="63" t="s">
        <v>142</v>
      </c>
      <c r="D156" s="57">
        <v>8280</v>
      </c>
      <c r="E156" s="189">
        <v>8280</v>
      </c>
      <c r="F156" s="117">
        <v>4132.1000000000004</v>
      </c>
      <c r="G156" s="116">
        <f t="shared" si="17"/>
        <v>49.904589371980677</v>
      </c>
    </row>
    <row r="157" spans="1:7" s="55" customFormat="1" ht="15" x14ac:dyDescent="0.2">
      <c r="A157" s="61"/>
      <c r="B157" s="75">
        <v>3113</v>
      </c>
      <c r="C157" s="63" t="s">
        <v>143</v>
      </c>
      <c r="D157" s="57">
        <v>29040</v>
      </c>
      <c r="E157" s="189">
        <v>29377.5</v>
      </c>
      <c r="F157" s="117">
        <v>14498</v>
      </c>
      <c r="G157" s="116">
        <f t="shared" si="17"/>
        <v>49.350693557995065</v>
      </c>
    </row>
    <row r="158" spans="1:7" s="55" customFormat="1" ht="15" x14ac:dyDescent="0.2">
      <c r="A158" s="61"/>
      <c r="B158" s="75">
        <v>3231</v>
      </c>
      <c r="C158" s="63" t="s">
        <v>144</v>
      </c>
      <c r="D158" s="57">
        <v>350</v>
      </c>
      <c r="E158" s="189">
        <v>350</v>
      </c>
      <c r="F158" s="117">
        <v>174</v>
      </c>
      <c r="G158" s="116">
        <f t="shared" si="17"/>
        <v>49.714285714285715</v>
      </c>
    </row>
    <row r="159" spans="1:7" s="55" customFormat="1" ht="15" x14ac:dyDescent="0.2">
      <c r="A159" s="61"/>
      <c r="B159" s="75">
        <v>3313</v>
      </c>
      <c r="C159" s="63" t="s">
        <v>145</v>
      </c>
      <c r="D159" s="57">
        <v>1200</v>
      </c>
      <c r="E159" s="189">
        <v>1200</v>
      </c>
      <c r="F159" s="117">
        <v>600</v>
      </c>
      <c r="G159" s="116">
        <f t="shared" si="17"/>
        <v>50</v>
      </c>
    </row>
    <row r="160" spans="1:7" s="55" customFormat="1" ht="15" x14ac:dyDescent="0.2">
      <c r="A160" s="61"/>
      <c r="B160" s="75">
        <v>3314</v>
      </c>
      <c r="C160" s="63" t="s">
        <v>146</v>
      </c>
      <c r="D160" s="57">
        <v>12057</v>
      </c>
      <c r="E160" s="189">
        <v>12057</v>
      </c>
      <c r="F160" s="117">
        <v>6028</v>
      </c>
      <c r="G160" s="116">
        <f t="shared" si="17"/>
        <v>49.995853031434024</v>
      </c>
    </row>
    <row r="161" spans="1:7" s="55" customFormat="1" ht="15" x14ac:dyDescent="0.2">
      <c r="A161" s="61"/>
      <c r="B161" s="75">
        <v>3315</v>
      </c>
      <c r="C161" s="63" t="s">
        <v>147</v>
      </c>
      <c r="D161" s="57">
        <v>17843</v>
      </c>
      <c r="E161" s="189">
        <v>17843</v>
      </c>
      <c r="F161" s="117">
        <v>8921.5</v>
      </c>
      <c r="G161" s="116">
        <f t="shared" si="17"/>
        <v>50</v>
      </c>
    </row>
    <row r="162" spans="1:7" s="55" customFormat="1" ht="15" x14ac:dyDescent="0.2">
      <c r="A162" s="61"/>
      <c r="B162" s="75">
        <v>3319</v>
      </c>
      <c r="C162" s="63" t="s">
        <v>148</v>
      </c>
      <c r="D162" s="57">
        <v>825</v>
      </c>
      <c r="E162" s="189">
        <v>825</v>
      </c>
      <c r="F162" s="117">
        <v>47.2</v>
      </c>
      <c r="G162" s="116">
        <f t="shared" si="17"/>
        <v>5.7212121212121216</v>
      </c>
    </row>
    <row r="163" spans="1:7" s="55" customFormat="1" ht="15" x14ac:dyDescent="0.2">
      <c r="A163" s="61"/>
      <c r="B163" s="75">
        <v>3322</v>
      </c>
      <c r="C163" s="63" t="s">
        <v>149</v>
      </c>
      <c r="D163" s="57">
        <v>20</v>
      </c>
      <c r="E163" s="189">
        <v>20</v>
      </c>
      <c r="F163" s="117">
        <v>0</v>
      </c>
      <c r="G163" s="116">
        <f t="shared" si="17"/>
        <v>0</v>
      </c>
    </row>
    <row r="164" spans="1:7" s="55" customFormat="1" ht="15" x14ac:dyDescent="0.2">
      <c r="A164" s="61"/>
      <c r="B164" s="75">
        <v>3326</v>
      </c>
      <c r="C164" s="63" t="s">
        <v>150</v>
      </c>
      <c r="D164" s="57">
        <v>20</v>
      </c>
      <c r="E164" s="189">
        <v>20</v>
      </c>
      <c r="F164" s="117">
        <v>0</v>
      </c>
      <c r="G164" s="116">
        <f t="shared" si="17"/>
        <v>0</v>
      </c>
    </row>
    <row r="165" spans="1:7" s="55" customFormat="1" ht="15" x14ac:dyDescent="0.2">
      <c r="A165" s="61"/>
      <c r="B165" s="75">
        <v>3330</v>
      </c>
      <c r="C165" s="63" t="s">
        <v>151</v>
      </c>
      <c r="D165" s="57">
        <v>100</v>
      </c>
      <c r="E165" s="189">
        <v>100</v>
      </c>
      <c r="F165" s="117">
        <v>40</v>
      </c>
      <c r="G165" s="116">
        <f t="shared" si="17"/>
        <v>40</v>
      </c>
    </row>
    <row r="166" spans="1:7" s="55" customFormat="1" ht="15" x14ac:dyDescent="0.2">
      <c r="A166" s="61"/>
      <c r="B166" s="75">
        <v>3392</v>
      </c>
      <c r="C166" s="63" t="s">
        <v>152</v>
      </c>
      <c r="D166" s="57">
        <v>855</v>
      </c>
      <c r="E166" s="189">
        <v>855</v>
      </c>
      <c r="F166" s="117">
        <v>400</v>
      </c>
      <c r="G166" s="116">
        <f t="shared" si="17"/>
        <v>46.783625730994146</v>
      </c>
    </row>
    <row r="167" spans="1:7" s="55" customFormat="1" ht="15" x14ac:dyDescent="0.2">
      <c r="A167" s="61"/>
      <c r="B167" s="75">
        <v>3412</v>
      </c>
      <c r="C167" s="63" t="s">
        <v>274</v>
      </c>
      <c r="D167" s="57">
        <v>22982</v>
      </c>
      <c r="E167" s="189">
        <v>22982</v>
      </c>
      <c r="F167" s="117">
        <v>11973</v>
      </c>
      <c r="G167" s="116">
        <f t="shared" si="17"/>
        <v>52.097293534070147</v>
      </c>
    </row>
    <row r="168" spans="1:7" s="55" customFormat="1" ht="15" x14ac:dyDescent="0.2">
      <c r="A168" s="61"/>
      <c r="B168" s="75">
        <v>3412</v>
      </c>
      <c r="C168" s="63" t="s">
        <v>270</v>
      </c>
      <c r="D168" s="57">
        <v>110</v>
      </c>
      <c r="E168" s="189">
        <v>110</v>
      </c>
      <c r="F168" s="117">
        <v>37.1</v>
      </c>
      <c r="G168" s="116">
        <f t="shared" si="17"/>
        <v>33.727272727272727</v>
      </c>
    </row>
    <row r="169" spans="1:7" s="55" customFormat="1" ht="15" hidden="1" x14ac:dyDescent="0.2">
      <c r="A169" s="61"/>
      <c r="B169" s="75">
        <v>3412</v>
      </c>
      <c r="C169" s="63" t="s">
        <v>449</v>
      </c>
      <c r="D169" s="57">
        <v>0</v>
      </c>
      <c r="E169" s="189">
        <v>0</v>
      </c>
      <c r="F169" s="117">
        <v>0</v>
      </c>
      <c r="G169" s="116" t="e">
        <f t="shared" si="17"/>
        <v>#DIV/0!</v>
      </c>
    </row>
    <row r="170" spans="1:7" s="55" customFormat="1" ht="15" hidden="1" x14ac:dyDescent="0.2">
      <c r="A170" s="61"/>
      <c r="B170" s="75">
        <v>3412</v>
      </c>
      <c r="C170" s="63" t="s">
        <v>439</v>
      </c>
      <c r="D170" s="57">
        <v>0</v>
      </c>
      <c r="E170" s="189">
        <v>0</v>
      </c>
      <c r="F170" s="117">
        <v>0</v>
      </c>
      <c r="G170" s="116" t="e">
        <f t="shared" si="17"/>
        <v>#DIV/0!</v>
      </c>
    </row>
    <row r="171" spans="1:7" s="55" customFormat="1" ht="15" x14ac:dyDescent="0.2">
      <c r="A171" s="61"/>
      <c r="B171" s="75">
        <v>3419</v>
      </c>
      <c r="C171" s="63" t="s">
        <v>266</v>
      </c>
      <c r="D171" s="57">
        <v>890</v>
      </c>
      <c r="E171" s="189">
        <v>1030</v>
      </c>
      <c r="F171" s="117">
        <v>713.5</v>
      </c>
      <c r="G171" s="116">
        <f t="shared" si="17"/>
        <v>69.271844660194176</v>
      </c>
    </row>
    <row r="172" spans="1:7" s="55" customFormat="1" ht="15" x14ac:dyDescent="0.2">
      <c r="A172" s="61"/>
      <c r="B172" s="75">
        <v>3421</v>
      </c>
      <c r="C172" s="63" t="s">
        <v>265</v>
      </c>
      <c r="D172" s="57">
        <v>11900</v>
      </c>
      <c r="E172" s="189">
        <v>12122</v>
      </c>
      <c r="F172" s="117">
        <v>8798</v>
      </c>
      <c r="G172" s="116">
        <f t="shared" si="17"/>
        <v>72.578782379145352</v>
      </c>
    </row>
    <row r="173" spans="1:7" s="55" customFormat="1" ht="15" x14ac:dyDescent="0.2">
      <c r="A173" s="61"/>
      <c r="B173" s="75">
        <v>3429</v>
      </c>
      <c r="C173" s="63" t="s">
        <v>153</v>
      </c>
      <c r="D173" s="57">
        <v>1750</v>
      </c>
      <c r="E173" s="189">
        <v>1388.1</v>
      </c>
      <c r="F173" s="117">
        <v>1075.0999999999999</v>
      </c>
      <c r="G173" s="116">
        <f t="shared" si="17"/>
        <v>77.451192277213451</v>
      </c>
    </row>
    <row r="174" spans="1:7" s="55" customFormat="1" ht="15" x14ac:dyDescent="0.2">
      <c r="A174" s="61"/>
      <c r="B174" s="75">
        <v>3639</v>
      </c>
      <c r="C174" s="63" t="s">
        <v>481</v>
      </c>
      <c r="D174" s="57">
        <v>1024</v>
      </c>
      <c r="E174" s="189">
        <v>1024</v>
      </c>
      <c r="F174" s="117">
        <v>1024</v>
      </c>
      <c r="G174" s="116">
        <f t="shared" si="17"/>
        <v>100</v>
      </c>
    </row>
    <row r="175" spans="1:7" s="55" customFormat="1" ht="15" x14ac:dyDescent="0.2">
      <c r="A175" s="61"/>
      <c r="B175" s="86">
        <v>3900</v>
      </c>
      <c r="C175" s="82" t="s">
        <v>480</v>
      </c>
      <c r="D175" s="57">
        <v>674</v>
      </c>
      <c r="E175" s="189">
        <v>674</v>
      </c>
      <c r="F175" s="117">
        <v>0</v>
      </c>
      <c r="G175" s="116">
        <f t="shared" si="17"/>
        <v>0</v>
      </c>
    </row>
    <row r="176" spans="1:7" s="55" customFormat="1" ht="15" x14ac:dyDescent="0.2">
      <c r="A176" s="61"/>
      <c r="B176" s="86">
        <v>4351</v>
      </c>
      <c r="C176" s="82" t="s">
        <v>163</v>
      </c>
      <c r="D176" s="57">
        <v>1902</v>
      </c>
      <c r="E176" s="189">
        <v>1902</v>
      </c>
      <c r="F176" s="117">
        <v>0</v>
      </c>
      <c r="G176" s="116">
        <f t="shared" si="17"/>
        <v>0</v>
      </c>
    </row>
    <row r="177" spans="1:7" s="55" customFormat="1" ht="15" x14ac:dyDescent="0.2">
      <c r="A177" s="61"/>
      <c r="B177" s="86">
        <v>4356</v>
      </c>
      <c r="C177" s="82" t="s">
        <v>268</v>
      </c>
      <c r="D177" s="57">
        <v>824</v>
      </c>
      <c r="E177" s="189">
        <v>1976.6</v>
      </c>
      <c r="F177" s="117">
        <v>0</v>
      </c>
      <c r="G177" s="116">
        <f t="shared" si="17"/>
        <v>0</v>
      </c>
    </row>
    <row r="178" spans="1:7" s="55" customFormat="1" ht="15" x14ac:dyDescent="0.2">
      <c r="A178" s="61"/>
      <c r="B178" s="86">
        <v>4357</v>
      </c>
      <c r="C178" s="82" t="s">
        <v>269</v>
      </c>
      <c r="D178" s="57">
        <v>21183</v>
      </c>
      <c r="E178" s="189">
        <v>55683.8</v>
      </c>
      <c r="F178" s="117">
        <v>11100</v>
      </c>
      <c r="G178" s="116">
        <f t="shared" si="17"/>
        <v>19.933984390433125</v>
      </c>
    </row>
    <row r="179" spans="1:7" s="55" customFormat="1" ht="15" x14ac:dyDescent="0.2">
      <c r="A179" s="61"/>
      <c r="B179" s="86">
        <v>4359</v>
      </c>
      <c r="C179" s="82" t="s">
        <v>271</v>
      </c>
      <c r="D179" s="57">
        <v>2820</v>
      </c>
      <c r="E179" s="189">
        <v>3972.1</v>
      </c>
      <c r="F179" s="117">
        <v>0</v>
      </c>
      <c r="G179" s="116">
        <f t="shared" si="17"/>
        <v>0</v>
      </c>
    </row>
    <row r="180" spans="1:7" s="55" customFormat="1" ht="15" hidden="1" x14ac:dyDescent="0.2">
      <c r="A180" s="61"/>
      <c r="B180" s="86">
        <v>4379</v>
      </c>
      <c r="C180" s="82" t="s">
        <v>421</v>
      </c>
      <c r="D180" s="57">
        <v>0</v>
      </c>
      <c r="E180" s="189">
        <v>0</v>
      </c>
      <c r="F180" s="117">
        <v>0</v>
      </c>
      <c r="G180" s="116" t="e">
        <f t="shared" si="17"/>
        <v>#DIV/0!</v>
      </c>
    </row>
    <row r="181" spans="1:7" s="55" customFormat="1" ht="15" customHeight="1" x14ac:dyDescent="0.2">
      <c r="A181" s="63"/>
      <c r="B181" s="75">
        <v>6171</v>
      </c>
      <c r="C181" s="63" t="s">
        <v>278</v>
      </c>
      <c r="D181" s="57">
        <v>2062</v>
      </c>
      <c r="E181" s="189">
        <v>2062</v>
      </c>
      <c r="F181" s="117">
        <v>289</v>
      </c>
      <c r="G181" s="116">
        <f t="shared" si="17"/>
        <v>14.015518913676042</v>
      </c>
    </row>
    <row r="182" spans="1:7" s="55" customFormat="1" ht="15" customHeight="1" x14ac:dyDescent="0.2">
      <c r="A182" s="63"/>
      <c r="B182" s="75">
        <v>6223</v>
      </c>
      <c r="C182" s="63" t="s">
        <v>169</v>
      </c>
      <c r="D182" s="57">
        <v>20</v>
      </c>
      <c r="E182" s="189">
        <v>20</v>
      </c>
      <c r="F182" s="117">
        <v>0</v>
      </c>
      <c r="G182" s="116">
        <f t="shared" si="17"/>
        <v>0</v>
      </c>
    </row>
    <row r="183" spans="1:7" s="55" customFormat="1" ht="15" customHeight="1" x14ac:dyDescent="0.2">
      <c r="A183" s="63"/>
      <c r="B183" s="60">
        <v>6310</v>
      </c>
      <c r="C183" s="63" t="s">
        <v>190</v>
      </c>
      <c r="D183" s="57">
        <v>2408</v>
      </c>
      <c r="E183" s="189">
        <v>2408</v>
      </c>
      <c r="F183" s="117">
        <v>713.1</v>
      </c>
      <c r="G183" s="116">
        <f t="shared" si="17"/>
        <v>29.613787375415285</v>
      </c>
    </row>
    <row r="184" spans="1:7" s="55" customFormat="1" ht="15" x14ac:dyDescent="0.2">
      <c r="A184" s="63"/>
      <c r="B184" s="60">
        <v>6399</v>
      </c>
      <c r="C184" s="63" t="s">
        <v>191</v>
      </c>
      <c r="D184" s="57">
        <v>21012</v>
      </c>
      <c r="E184" s="189">
        <v>21012</v>
      </c>
      <c r="F184" s="117">
        <v>11311.5</v>
      </c>
      <c r="G184" s="116">
        <f t="shared" si="17"/>
        <v>53.833523700742433</v>
      </c>
    </row>
    <row r="185" spans="1:7" s="55" customFormat="1" ht="18" hidden="1" customHeight="1" x14ac:dyDescent="0.2">
      <c r="A185" s="63"/>
      <c r="B185" s="60">
        <v>6402</v>
      </c>
      <c r="C185" s="63" t="s">
        <v>192</v>
      </c>
      <c r="D185" s="57">
        <v>0</v>
      </c>
      <c r="E185" s="189">
        <v>0</v>
      </c>
      <c r="F185" s="117">
        <v>0</v>
      </c>
      <c r="G185" s="116" t="e">
        <f t="shared" si="17"/>
        <v>#DIV/0!</v>
      </c>
    </row>
    <row r="186" spans="1:7" s="55" customFormat="1" ht="15" hidden="1" x14ac:dyDescent="0.2">
      <c r="A186" s="63"/>
      <c r="B186" s="60">
        <v>6409</v>
      </c>
      <c r="C186" s="63" t="s">
        <v>411</v>
      </c>
      <c r="D186" s="57">
        <v>0</v>
      </c>
      <c r="E186" s="189">
        <v>0</v>
      </c>
      <c r="F186" s="117">
        <v>0</v>
      </c>
      <c r="G186" s="116" t="e">
        <f t="shared" si="17"/>
        <v>#DIV/0!</v>
      </c>
    </row>
    <row r="187" spans="1:7" s="55" customFormat="1" ht="18" hidden="1" customHeight="1" x14ac:dyDescent="0.2">
      <c r="A187" s="63"/>
      <c r="B187" s="60">
        <v>6402</v>
      </c>
      <c r="C187" s="63" t="s">
        <v>192</v>
      </c>
      <c r="D187" s="56">
        <v>0</v>
      </c>
      <c r="E187" s="203">
        <v>0</v>
      </c>
      <c r="F187" s="117">
        <v>0</v>
      </c>
      <c r="G187" s="116" t="e">
        <f t="shared" si="17"/>
        <v>#DIV/0!</v>
      </c>
    </row>
    <row r="188" spans="1:7" s="55" customFormat="1" ht="17.25" customHeight="1" x14ac:dyDescent="0.2">
      <c r="A188" s="63"/>
      <c r="B188" s="60">
        <v>6409</v>
      </c>
      <c r="C188" s="63" t="s">
        <v>193</v>
      </c>
      <c r="D188" s="56">
        <v>0</v>
      </c>
      <c r="E188" s="203">
        <v>0</v>
      </c>
      <c r="F188" s="117">
        <v>10.8</v>
      </c>
      <c r="G188" s="116" t="e">
        <f t="shared" si="17"/>
        <v>#DIV/0!</v>
      </c>
    </row>
    <row r="189" spans="1:7" s="55" customFormat="1" ht="15.75" customHeight="1" thickBot="1" x14ac:dyDescent="0.25">
      <c r="A189" s="143"/>
      <c r="B189" s="144">
        <v>6409</v>
      </c>
      <c r="C189" s="143" t="s">
        <v>403</v>
      </c>
      <c r="D189" s="57">
        <v>6173</v>
      </c>
      <c r="E189" s="189">
        <v>16617</v>
      </c>
      <c r="F189" s="117">
        <v>0</v>
      </c>
      <c r="G189" s="116">
        <f t="shared" si="17"/>
        <v>0</v>
      </c>
    </row>
    <row r="190" spans="1:7" s="55" customFormat="1" ht="18.75" customHeight="1" thickTop="1" thickBot="1" x14ac:dyDescent="0.3">
      <c r="A190" s="83"/>
      <c r="B190" s="84"/>
      <c r="C190" s="94" t="s">
        <v>194</v>
      </c>
      <c r="D190" s="92">
        <f t="shared" ref="D190:E190" si="18">SUM(D155:D189)</f>
        <v>169144</v>
      </c>
      <c r="E190" s="192">
        <f t="shared" si="18"/>
        <v>216731.00000000003</v>
      </c>
      <c r="F190" s="216">
        <f t="shared" ref="F190" si="19">SUM(F155:F189)</f>
        <v>82380</v>
      </c>
      <c r="G190" s="123">
        <f t="shared" si="17"/>
        <v>38.010252340458905</v>
      </c>
    </row>
    <row r="191" spans="1:7" s="55" customFormat="1" ht="30.95" customHeight="1" thickBot="1" x14ac:dyDescent="0.25">
      <c r="A191" s="72"/>
      <c r="B191" s="73"/>
      <c r="C191" s="72"/>
      <c r="D191" s="59"/>
      <c r="E191" s="59"/>
    </row>
    <row r="192" spans="1:7" s="55" customFormat="1" ht="13.5" hidden="1" customHeight="1" x14ac:dyDescent="0.2">
      <c r="A192" s="72"/>
      <c r="B192" s="73"/>
      <c r="C192" s="72"/>
      <c r="D192" s="59"/>
      <c r="E192" s="59"/>
    </row>
    <row r="193" spans="1:7" s="55" customFormat="1" ht="13.5" hidden="1" customHeight="1" x14ac:dyDescent="0.2">
      <c r="A193" s="72"/>
      <c r="B193" s="73"/>
      <c r="C193" s="72"/>
      <c r="D193" s="59"/>
      <c r="E193" s="59"/>
    </row>
    <row r="194" spans="1:7" s="55" customFormat="1" ht="13.5" hidden="1" customHeight="1" x14ac:dyDescent="0.2">
      <c r="A194" s="72"/>
      <c r="B194" s="73"/>
      <c r="C194" s="72"/>
      <c r="D194" s="59"/>
      <c r="E194" s="59"/>
    </row>
    <row r="195" spans="1:7" s="55" customFormat="1" ht="13.5" hidden="1" customHeight="1" x14ac:dyDescent="0.2">
      <c r="A195" s="72"/>
      <c r="B195" s="73"/>
      <c r="C195" s="72"/>
      <c r="D195" s="59"/>
      <c r="E195" s="59"/>
    </row>
    <row r="196" spans="1:7" s="55" customFormat="1" ht="13.5" hidden="1" customHeight="1" x14ac:dyDescent="0.2">
      <c r="A196" s="72"/>
      <c r="B196" s="73"/>
      <c r="C196" s="72"/>
      <c r="D196" s="59"/>
      <c r="E196" s="59"/>
    </row>
    <row r="197" spans="1:7" s="55" customFormat="1" ht="6" hidden="1" customHeight="1" thickBot="1" x14ac:dyDescent="0.25">
      <c r="A197" s="72"/>
      <c r="B197" s="73"/>
      <c r="C197" s="72"/>
      <c r="D197" s="59"/>
      <c r="E197" s="59"/>
    </row>
    <row r="198" spans="1:7" s="55" customFormat="1" ht="2.25" hidden="1" customHeight="1" thickBot="1" x14ac:dyDescent="0.25">
      <c r="A198" s="72"/>
      <c r="B198" s="73"/>
      <c r="C198" s="72"/>
      <c r="D198" s="59"/>
      <c r="E198" s="59"/>
    </row>
    <row r="199" spans="1:7" s="55" customFormat="1" ht="15.75" x14ac:dyDescent="0.25">
      <c r="A199" s="111" t="s">
        <v>14</v>
      </c>
      <c r="B199" s="112" t="s">
        <v>13</v>
      </c>
      <c r="C199" s="111" t="s">
        <v>12</v>
      </c>
      <c r="D199" s="251" t="s">
        <v>11</v>
      </c>
      <c r="E199" s="251" t="s">
        <v>11</v>
      </c>
      <c r="F199" s="22" t="s">
        <v>0</v>
      </c>
      <c r="G199" s="118" t="s">
        <v>369</v>
      </c>
    </row>
    <row r="200" spans="1:7" s="55" customFormat="1" ht="15.75" customHeight="1" thickBot="1" x14ac:dyDescent="0.3">
      <c r="A200" s="113"/>
      <c r="B200" s="114"/>
      <c r="C200" s="115"/>
      <c r="D200" s="252" t="s">
        <v>10</v>
      </c>
      <c r="E200" s="252" t="s">
        <v>9</v>
      </c>
      <c r="F200" s="235" t="s">
        <v>464</v>
      </c>
      <c r="G200" s="119" t="s">
        <v>370</v>
      </c>
    </row>
    <row r="201" spans="1:7" s="55" customFormat="1" ht="16.5" thickTop="1" x14ac:dyDescent="0.25">
      <c r="A201" s="61">
        <v>120</v>
      </c>
      <c r="B201" s="61"/>
      <c r="C201" s="91" t="s">
        <v>30</v>
      </c>
      <c r="D201" s="56"/>
      <c r="E201" s="203"/>
      <c r="F201" s="138"/>
      <c r="G201" s="136"/>
    </row>
    <row r="202" spans="1:7" s="55" customFormat="1" ht="15" customHeight="1" x14ac:dyDescent="0.2">
      <c r="A202" s="63"/>
      <c r="B202" s="60"/>
      <c r="C202" s="62"/>
      <c r="D202" s="57"/>
      <c r="E202" s="189"/>
      <c r="F202" s="139"/>
      <c r="G202" s="63"/>
    </row>
    <row r="203" spans="1:7" s="55" customFormat="1" ht="15" customHeight="1" x14ac:dyDescent="0.2">
      <c r="A203" s="63"/>
      <c r="B203" s="60">
        <v>1014</v>
      </c>
      <c r="C203" s="63" t="s">
        <v>279</v>
      </c>
      <c r="D203" s="57">
        <v>55</v>
      </c>
      <c r="E203" s="189">
        <v>55</v>
      </c>
      <c r="F203" s="117">
        <v>3.9</v>
      </c>
      <c r="G203" s="116">
        <f t="shared" ref="G203:G240" si="20">(F203/E203)*100</f>
        <v>7.0909090909090908</v>
      </c>
    </row>
    <row r="204" spans="1:7" s="55" customFormat="1" ht="15" hidden="1" customHeight="1" x14ac:dyDescent="0.2">
      <c r="A204" s="63"/>
      <c r="B204" s="60">
        <v>2143</v>
      </c>
      <c r="C204" s="63" t="s">
        <v>95</v>
      </c>
      <c r="D204" s="57">
        <v>0</v>
      </c>
      <c r="E204" s="189">
        <v>0</v>
      </c>
      <c r="F204" s="117">
        <v>0</v>
      </c>
      <c r="G204" s="116" t="e">
        <f t="shared" si="20"/>
        <v>#DIV/0!</v>
      </c>
    </row>
    <row r="205" spans="1:7" s="55" customFormat="1" ht="15" customHeight="1" x14ac:dyDescent="0.2">
      <c r="A205" s="63"/>
      <c r="B205" s="60">
        <v>2212</v>
      </c>
      <c r="C205" s="63" t="s">
        <v>96</v>
      </c>
      <c r="D205" s="57">
        <v>22885</v>
      </c>
      <c r="E205" s="189">
        <v>20123.7</v>
      </c>
      <c r="F205" s="117">
        <v>2119.4</v>
      </c>
      <c r="G205" s="116">
        <f t="shared" si="20"/>
        <v>10.531860443159061</v>
      </c>
    </row>
    <row r="206" spans="1:7" s="55" customFormat="1" ht="15" customHeight="1" x14ac:dyDescent="0.2">
      <c r="A206" s="63"/>
      <c r="B206" s="60">
        <v>2219</v>
      </c>
      <c r="C206" s="63" t="s">
        <v>97</v>
      </c>
      <c r="D206" s="57">
        <v>28669</v>
      </c>
      <c r="E206" s="189">
        <v>20933.7</v>
      </c>
      <c r="F206" s="117">
        <v>1646.9</v>
      </c>
      <c r="G206" s="116">
        <f t="shared" si="20"/>
        <v>7.8672188862933936</v>
      </c>
    </row>
    <row r="207" spans="1:7" s="55" customFormat="1" ht="15" customHeight="1" x14ac:dyDescent="0.2">
      <c r="A207" s="63"/>
      <c r="B207" s="60">
        <v>2221</v>
      </c>
      <c r="C207" s="63" t="s">
        <v>98</v>
      </c>
      <c r="D207" s="57">
        <v>177</v>
      </c>
      <c r="E207" s="189">
        <v>177</v>
      </c>
      <c r="F207" s="117">
        <v>0</v>
      </c>
      <c r="G207" s="116">
        <f t="shared" si="20"/>
        <v>0</v>
      </c>
    </row>
    <row r="208" spans="1:7" s="55" customFormat="1" ht="15" customHeight="1" x14ac:dyDescent="0.2">
      <c r="A208" s="63"/>
      <c r="B208" s="60">
        <v>2310</v>
      </c>
      <c r="C208" s="63" t="s">
        <v>195</v>
      </c>
      <c r="D208" s="57">
        <v>10</v>
      </c>
      <c r="E208" s="189">
        <v>10</v>
      </c>
      <c r="F208" s="117">
        <v>0</v>
      </c>
      <c r="G208" s="116">
        <f t="shared" si="20"/>
        <v>0</v>
      </c>
    </row>
    <row r="209" spans="1:7" s="55" customFormat="1" ht="15" customHeight="1" x14ac:dyDescent="0.2">
      <c r="A209" s="63"/>
      <c r="B209" s="60">
        <v>2321</v>
      </c>
      <c r="C209" s="77" t="s">
        <v>357</v>
      </c>
      <c r="D209" s="57">
        <v>0</v>
      </c>
      <c r="E209" s="189">
        <v>3096.3</v>
      </c>
      <c r="F209" s="117">
        <v>0</v>
      </c>
      <c r="G209" s="116">
        <f t="shared" si="20"/>
        <v>0</v>
      </c>
    </row>
    <row r="210" spans="1:7" s="55" customFormat="1" ht="15" customHeight="1" x14ac:dyDescent="0.2">
      <c r="A210" s="63"/>
      <c r="B210" s="60">
        <v>2333</v>
      </c>
      <c r="C210" s="63" t="s">
        <v>334</v>
      </c>
      <c r="D210" s="57">
        <v>281</v>
      </c>
      <c r="E210" s="189">
        <v>281</v>
      </c>
      <c r="F210" s="117">
        <v>0</v>
      </c>
      <c r="G210" s="116">
        <f t="shared" si="20"/>
        <v>0</v>
      </c>
    </row>
    <row r="211" spans="1:7" s="55" customFormat="1" ht="15" customHeight="1" x14ac:dyDescent="0.2">
      <c r="A211" s="63"/>
      <c r="B211" s="60">
        <v>3111</v>
      </c>
      <c r="C211" s="63" t="s">
        <v>335</v>
      </c>
      <c r="D211" s="57">
        <v>400</v>
      </c>
      <c r="E211" s="189">
        <v>400</v>
      </c>
      <c r="F211" s="117">
        <v>20.8</v>
      </c>
      <c r="G211" s="116">
        <f t="shared" si="20"/>
        <v>5.2</v>
      </c>
    </row>
    <row r="212" spans="1:7" s="55" customFormat="1" ht="15" customHeight="1" x14ac:dyDescent="0.2">
      <c r="A212" s="63"/>
      <c r="B212" s="60">
        <v>3113</v>
      </c>
      <c r="C212" s="63" t="s">
        <v>104</v>
      </c>
      <c r="D212" s="57">
        <v>5100</v>
      </c>
      <c r="E212" s="189">
        <v>6321.8</v>
      </c>
      <c r="F212" s="117">
        <v>727.7</v>
      </c>
      <c r="G212" s="116">
        <f t="shared" si="20"/>
        <v>11.510962067765512</v>
      </c>
    </row>
    <row r="213" spans="1:7" s="55" customFormat="1" ht="15" hidden="1" customHeight="1" x14ac:dyDescent="0.2">
      <c r="A213" s="63"/>
      <c r="B213" s="60">
        <v>3231</v>
      </c>
      <c r="C213" s="63" t="s">
        <v>105</v>
      </c>
      <c r="D213" s="57">
        <v>0</v>
      </c>
      <c r="E213" s="189">
        <v>0</v>
      </c>
      <c r="F213" s="117">
        <v>0</v>
      </c>
      <c r="G213" s="116" t="e">
        <f t="shared" si="20"/>
        <v>#DIV/0!</v>
      </c>
    </row>
    <row r="214" spans="1:7" s="55" customFormat="1" ht="15" customHeight="1" x14ac:dyDescent="0.2">
      <c r="A214" s="63"/>
      <c r="B214" s="60">
        <v>3313</v>
      </c>
      <c r="C214" s="63" t="s">
        <v>280</v>
      </c>
      <c r="D214" s="57">
        <v>5625</v>
      </c>
      <c r="E214" s="189">
        <v>5625</v>
      </c>
      <c r="F214" s="117">
        <v>0</v>
      </c>
      <c r="G214" s="116">
        <f t="shared" si="20"/>
        <v>0</v>
      </c>
    </row>
    <row r="215" spans="1:7" s="55" customFormat="1" ht="15" customHeight="1" x14ac:dyDescent="0.2">
      <c r="A215" s="63"/>
      <c r="B215" s="60">
        <v>3322</v>
      </c>
      <c r="C215" s="63" t="s">
        <v>108</v>
      </c>
      <c r="D215" s="57">
        <v>8000</v>
      </c>
      <c r="E215" s="189">
        <v>10244.200000000001</v>
      </c>
      <c r="F215" s="117">
        <v>249.8</v>
      </c>
      <c r="G215" s="116">
        <f t="shared" si="20"/>
        <v>2.438452978270631</v>
      </c>
    </row>
    <row r="216" spans="1:7" s="55" customFormat="1" ht="15" customHeight="1" x14ac:dyDescent="0.2">
      <c r="A216" s="82"/>
      <c r="B216" s="81">
        <v>3326</v>
      </c>
      <c r="C216" s="76" t="s">
        <v>109</v>
      </c>
      <c r="D216" s="57">
        <v>0</v>
      </c>
      <c r="E216" s="189">
        <v>10</v>
      </c>
      <c r="F216" s="117">
        <v>2.1</v>
      </c>
      <c r="G216" s="116">
        <f t="shared" si="20"/>
        <v>21.000000000000004</v>
      </c>
    </row>
    <row r="217" spans="1:7" s="55" customFormat="1" ht="15" hidden="1" customHeight="1" x14ac:dyDescent="0.2">
      <c r="A217" s="82"/>
      <c r="B217" s="81">
        <v>3392</v>
      </c>
      <c r="C217" s="82" t="s">
        <v>260</v>
      </c>
      <c r="D217" s="57">
        <v>0</v>
      </c>
      <c r="E217" s="189">
        <v>0</v>
      </c>
      <c r="F217" s="117">
        <v>0</v>
      </c>
      <c r="G217" s="116" t="e">
        <f t="shared" si="20"/>
        <v>#DIV/0!</v>
      </c>
    </row>
    <row r="218" spans="1:7" s="55" customFormat="1" ht="15" customHeight="1" x14ac:dyDescent="0.2">
      <c r="A218" s="82"/>
      <c r="B218" s="81">
        <v>3412</v>
      </c>
      <c r="C218" s="63" t="s">
        <v>110</v>
      </c>
      <c r="D218" s="57">
        <v>6016</v>
      </c>
      <c r="E218" s="189">
        <v>6149.1</v>
      </c>
      <c r="F218" s="117">
        <v>535.20000000000005</v>
      </c>
      <c r="G218" s="116">
        <f t="shared" si="20"/>
        <v>8.7037127384495285</v>
      </c>
    </row>
    <row r="219" spans="1:7" s="55" customFormat="1" ht="15" customHeight="1" x14ac:dyDescent="0.2">
      <c r="A219" s="82"/>
      <c r="B219" s="75">
        <v>3421</v>
      </c>
      <c r="C219" s="77" t="s">
        <v>111</v>
      </c>
      <c r="D219" s="57">
        <v>90</v>
      </c>
      <c r="E219" s="189">
        <v>90</v>
      </c>
      <c r="F219" s="117">
        <v>0</v>
      </c>
      <c r="G219" s="116">
        <f t="shared" si="20"/>
        <v>0</v>
      </c>
    </row>
    <row r="220" spans="1:7" s="55" customFormat="1" ht="15" hidden="1" customHeight="1" x14ac:dyDescent="0.2">
      <c r="A220" s="82"/>
      <c r="B220" s="81">
        <v>6409</v>
      </c>
      <c r="C220" s="82" t="s">
        <v>202</v>
      </c>
      <c r="D220" s="57">
        <v>0</v>
      </c>
      <c r="E220" s="189">
        <v>0</v>
      </c>
      <c r="F220" s="117">
        <v>0</v>
      </c>
      <c r="G220" s="116" t="e">
        <f t="shared" si="20"/>
        <v>#DIV/0!</v>
      </c>
    </row>
    <row r="221" spans="1:7" s="55" customFormat="1" ht="15" hidden="1" customHeight="1" x14ac:dyDescent="0.2">
      <c r="A221" s="82"/>
      <c r="B221" s="81">
        <v>5599</v>
      </c>
      <c r="C221" s="82" t="s">
        <v>310</v>
      </c>
      <c r="D221" s="57">
        <v>0</v>
      </c>
      <c r="E221" s="189">
        <v>0</v>
      </c>
      <c r="F221" s="117">
        <v>0</v>
      </c>
      <c r="G221" s="116" t="e">
        <f t="shared" si="20"/>
        <v>#DIV/0!</v>
      </c>
    </row>
    <row r="222" spans="1:7" ht="15" hidden="1" customHeight="1" x14ac:dyDescent="0.2">
      <c r="A222" s="63"/>
      <c r="B222" s="75">
        <v>3599</v>
      </c>
      <c r="C222" s="76" t="s">
        <v>155</v>
      </c>
      <c r="D222" s="57">
        <v>0</v>
      </c>
      <c r="E222" s="189">
        <v>0</v>
      </c>
      <c r="F222" s="117">
        <v>0</v>
      </c>
      <c r="G222" s="116" t="e">
        <f t="shared" si="20"/>
        <v>#DIV/0!</v>
      </c>
    </row>
    <row r="223" spans="1:7" ht="15" customHeight="1" x14ac:dyDescent="0.2">
      <c r="A223" s="63"/>
      <c r="B223" s="75">
        <v>3612</v>
      </c>
      <c r="C223" s="76" t="s">
        <v>112</v>
      </c>
      <c r="D223" s="57">
        <v>7618</v>
      </c>
      <c r="E223" s="189">
        <v>7641.8</v>
      </c>
      <c r="F223" s="117">
        <v>1507.2</v>
      </c>
      <c r="G223" s="116">
        <f t="shared" si="20"/>
        <v>19.723101886989976</v>
      </c>
    </row>
    <row r="224" spans="1:7" ht="15" customHeight="1" x14ac:dyDescent="0.2">
      <c r="A224" s="63"/>
      <c r="B224" s="75">
        <v>3613</v>
      </c>
      <c r="C224" s="76" t="s">
        <v>196</v>
      </c>
      <c r="D224" s="57">
        <v>11962</v>
      </c>
      <c r="E224" s="189">
        <v>12066.6</v>
      </c>
      <c r="F224" s="117">
        <v>4418.1000000000004</v>
      </c>
      <c r="G224" s="116">
        <f t="shared" si="20"/>
        <v>36.614290686688875</v>
      </c>
    </row>
    <row r="225" spans="1:7" ht="15" hidden="1" customHeight="1" x14ac:dyDescent="0.2">
      <c r="A225" s="63"/>
      <c r="B225" s="75">
        <v>2229</v>
      </c>
      <c r="C225" s="76" t="s">
        <v>99</v>
      </c>
      <c r="D225" s="57">
        <v>0</v>
      </c>
      <c r="E225" s="189">
        <v>0</v>
      </c>
      <c r="F225" s="117">
        <v>0</v>
      </c>
      <c r="G225" s="116" t="e">
        <f t="shared" si="20"/>
        <v>#DIV/0!</v>
      </c>
    </row>
    <row r="226" spans="1:7" ht="15" hidden="1" customHeight="1" x14ac:dyDescent="0.2">
      <c r="A226" s="63"/>
      <c r="B226" s="75">
        <v>2241</v>
      </c>
      <c r="C226" s="76" t="s">
        <v>100</v>
      </c>
      <c r="D226" s="57">
        <v>0</v>
      </c>
      <c r="E226" s="189">
        <v>0</v>
      </c>
      <c r="F226" s="117">
        <v>0</v>
      </c>
      <c r="G226" s="116" t="e">
        <f t="shared" si="20"/>
        <v>#DIV/0!</v>
      </c>
    </row>
    <row r="227" spans="1:7" ht="15" hidden="1" customHeight="1" x14ac:dyDescent="0.2">
      <c r="A227" s="63"/>
      <c r="B227" s="75">
        <v>2249</v>
      </c>
      <c r="C227" s="76" t="s">
        <v>101</v>
      </c>
      <c r="D227" s="57">
        <v>0</v>
      </c>
      <c r="E227" s="189">
        <v>0</v>
      </c>
      <c r="F227" s="117">
        <v>0</v>
      </c>
      <c r="G227" s="116" t="e">
        <f t="shared" si="20"/>
        <v>#DIV/0!</v>
      </c>
    </row>
    <row r="228" spans="1:7" ht="15" hidden="1" customHeight="1" x14ac:dyDescent="0.2">
      <c r="A228" s="63"/>
      <c r="B228" s="75">
        <v>2310</v>
      </c>
      <c r="C228" s="76" t="s">
        <v>102</v>
      </c>
      <c r="D228" s="57">
        <v>0</v>
      </c>
      <c r="E228" s="189">
        <v>0</v>
      </c>
      <c r="F228" s="117">
        <v>0</v>
      </c>
      <c r="G228" s="116" t="e">
        <f t="shared" si="20"/>
        <v>#DIV/0!</v>
      </c>
    </row>
    <row r="229" spans="1:7" ht="15" hidden="1" customHeight="1" x14ac:dyDescent="0.2">
      <c r="A229" s="63"/>
      <c r="B229" s="75">
        <v>2321</v>
      </c>
      <c r="C229" s="76" t="s">
        <v>259</v>
      </c>
      <c r="D229" s="57">
        <v>0</v>
      </c>
      <c r="E229" s="189">
        <v>0</v>
      </c>
      <c r="F229" s="117">
        <v>0</v>
      </c>
      <c r="G229" s="116" t="e">
        <f t="shared" si="20"/>
        <v>#DIV/0!</v>
      </c>
    </row>
    <row r="230" spans="1:7" ht="15" hidden="1" customHeight="1" x14ac:dyDescent="0.2">
      <c r="A230" s="63"/>
      <c r="B230" s="75">
        <v>2331</v>
      </c>
      <c r="C230" s="76" t="s">
        <v>103</v>
      </c>
      <c r="D230" s="57">
        <v>0</v>
      </c>
      <c r="E230" s="189">
        <v>0</v>
      </c>
      <c r="F230" s="117">
        <v>0</v>
      </c>
      <c r="G230" s="116" t="e">
        <f t="shared" si="20"/>
        <v>#DIV/0!</v>
      </c>
    </row>
    <row r="231" spans="1:7" ht="15" hidden="1" customHeight="1" x14ac:dyDescent="0.2">
      <c r="A231" s="63"/>
      <c r="B231" s="75">
        <v>3613</v>
      </c>
      <c r="C231" s="76" t="s">
        <v>113</v>
      </c>
      <c r="D231" s="57">
        <v>0</v>
      </c>
      <c r="E231" s="189">
        <v>0</v>
      </c>
      <c r="F231" s="117">
        <v>0</v>
      </c>
      <c r="G231" s="116" t="e">
        <f t="shared" si="20"/>
        <v>#DIV/0!</v>
      </c>
    </row>
    <row r="232" spans="1:7" ht="15" customHeight="1" x14ac:dyDescent="0.2">
      <c r="A232" s="63"/>
      <c r="B232" s="75">
        <v>3631</v>
      </c>
      <c r="C232" s="76" t="s">
        <v>114</v>
      </c>
      <c r="D232" s="57">
        <v>7218</v>
      </c>
      <c r="E232" s="189">
        <v>570.20000000000005</v>
      </c>
      <c r="F232" s="117">
        <v>126.5</v>
      </c>
      <c r="G232" s="116">
        <f t="shared" si="20"/>
        <v>22.185198176078565</v>
      </c>
    </row>
    <row r="233" spans="1:7" ht="15" customHeight="1" x14ac:dyDescent="0.2">
      <c r="A233" s="63"/>
      <c r="B233" s="75">
        <v>3632</v>
      </c>
      <c r="C233" s="77" t="s">
        <v>115</v>
      </c>
      <c r="D233" s="57">
        <v>1582</v>
      </c>
      <c r="E233" s="189">
        <v>1732</v>
      </c>
      <c r="F233" s="117">
        <v>614.9</v>
      </c>
      <c r="G233" s="116">
        <f t="shared" si="20"/>
        <v>35.502309468822169</v>
      </c>
    </row>
    <row r="234" spans="1:7" ht="15" hidden="1" customHeight="1" x14ac:dyDescent="0.2">
      <c r="A234" s="63"/>
      <c r="B234" s="75">
        <v>3231</v>
      </c>
      <c r="C234" s="76" t="s">
        <v>105</v>
      </c>
      <c r="D234" s="57">
        <v>0</v>
      </c>
      <c r="E234" s="189">
        <v>0</v>
      </c>
      <c r="F234" s="117">
        <v>0</v>
      </c>
      <c r="G234" s="116" t="e">
        <f t="shared" si="20"/>
        <v>#DIV/0!</v>
      </c>
    </row>
    <row r="235" spans="1:7" ht="15" customHeight="1" x14ac:dyDescent="0.2">
      <c r="A235" s="63"/>
      <c r="B235" s="75">
        <v>3634</v>
      </c>
      <c r="C235" s="76" t="s">
        <v>197</v>
      </c>
      <c r="D235" s="57">
        <v>200</v>
      </c>
      <c r="E235" s="189">
        <v>200</v>
      </c>
      <c r="F235" s="117">
        <v>0</v>
      </c>
      <c r="G235" s="116">
        <f t="shared" si="20"/>
        <v>0</v>
      </c>
    </row>
    <row r="236" spans="1:7" ht="15" hidden="1" customHeight="1" x14ac:dyDescent="0.2">
      <c r="A236" s="78"/>
      <c r="B236" s="75">
        <v>3314</v>
      </c>
      <c r="C236" s="77" t="s">
        <v>106</v>
      </c>
      <c r="D236" s="57">
        <v>0</v>
      </c>
      <c r="E236" s="189">
        <v>0</v>
      </c>
      <c r="F236" s="117">
        <v>0</v>
      </c>
      <c r="G236" s="116" t="e">
        <f t="shared" si="20"/>
        <v>#DIV/0!</v>
      </c>
    </row>
    <row r="237" spans="1:7" ht="15" hidden="1" customHeight="1" x14ac:dyDescent="0.2">
      <c r="A237" s="63"/>
      <c r="B237" s="75">
        <v>3319</v>
      </c>
      <c r="C237" s="77" t="s">
        <v>107</v>
      </c>
      <c r="D237" s="57">
        <v>0</v>
      </c>
      <c r="E237" s="189">
        <v>0</v>
      </c>
      <c r="F237" s="117">
        <v>0</v>
      </c>
      <c r="G237" s="116" t="e">
        <f t="shared" si="20"/>
        <v>#DIV/0!</v>
      </c>
    </row>
    <row r="238" spans="1:7" ht="15" customHeight="1" x14ac:dyDescent="0.2">
      <c r="A238" s="63"/>
      <c r="B238" s="75">
        <v>3639</v>
      </c>
      <c r="C238" s="77" t="s">
        <v>198</v>
      </c>
      <c r="D238" s="57">
        <v>525</v>
      </c>
      <c r="E238" s="189">
        <v>762.2</v>
      </c>
      <c r="F238" s="117">
        <v>196</v>
      </c>
      <c r="G238" s="116">
        <f t="shared" si="20"/>
        <v>25.715035423773287</v>
      </c>
    </row>
    <row r="239" spans="1:7" ht="15" customHeight="1" x14ac:dyDescent="0.2">
      <c r="A239" s="63"/>
      <c r="B239" s="75">
        <v>3639</v>
      </c>
      <c r="C239" s="77" t="s">
        <v>199</v>
      </c>
      <c r="D239" s="57">
        <v>453</v>
      </c>
      <c r="E239" s="189">
        <v>453</v>
      </c>
      <c r="F239" s="117">
        <v>16</v>
      </c>
      <c r="G239" s="116">
        <f t="shared" si="20"/>
        <v>3.5320088300220749</v>
      </c>
    </row>
    <row r="240" spans="1:7" ht="15" customHeight="1" x14ac:dyDescent="0.2">
      <c r="A240" s="63"/>
      <c r="B240" s="75">
        <v>3639</v>
      </c>
      <c r="C240" s="76" t="s">
        <v>200</v>
      </c>
      <c r="D240" s="57">
        <v>15393</v>
      </c>
      <c r="E240" s="189">
        <v>9276.5</v>
      </c>
      <c r="F240" s="117">
        <v>1029.4000000000001</v>
      </c>
      <c r="G240" s="116">
        <f t="shared" si="20"/>
        <v>11.096857651053739</v>
      </c>
    </row>
    <row r="241" spans="1:7" ht="15" hidden="1" customHeight="1" x14ac:dyDescent="0.2">
      <c r="A241" s="63"/>
      <c r="B241" s="75">
        <v>3699</v>
      </c>
      <c r="C241" s="77" t="s">
        <v>462</v>
      </c>
      <c r="D241" s="57">
        <v>0</v>
      </c>
      <c r="E241" s="189">
        <v>0</v>
      </c>
      <c r="F241" s="117">
        <v>0</v>
      </c>
      <c r="G241" s="116" t="e">
        <f>(#REF!/E241)*100</f>
        <v>#REF!</v>
      </c>
    </row>
    <row r="242" spans="1:7" ht="15" customHeight="1" x14ac:dyDescent="0.2">
      <c r="A242" s="63"/>
      <c r="B242" s="75">
        <v>3722</v>
      </c>
      <c r="C242" s="77" t="s">
        <v>482</v>
      </c>
      <c r="D242" s="57">
        <v>500</v>
      </c>
      <c r="E242" s="189">
        <v>500</v>
      </c>
      <c r="F242" s="117">
        <v>0</v>
      </c>
      <c r="G242" s="116">
        <f t="shared" ref="G242:G260" si="21">(F242/E242)*100</f>
        <v>0</v>
      </c>
    </row>
    <row r="243" spans="1:7" ht="15" customHeight="1" x14ac:dyDescent="0.2">
      <c r="A243" s="63"/>
      <c r="B243" s="75">
        <v>3729</v>
      </c>
      <c r="C243" s="77" t="s">
        <v>201</v>
      </c>
      <c r="D243" s="57">
        <v>1</v>
      </c>
      <c r="E243" s="189">
        <v>426.5</v>
      </c>
      <c r="F243" s="117">
        <v>65.599999999999994</v>
      </c>
      <c r="G243" s="116">
        <f t="shared" si="21"/>
        <v>15.381008206330597</v>
      </c>
    </row>
    <row r="244" spans="1:7" ht="15" hidden="1" customHeight="1" x14ac:dyDescent="0.2">
      <c r="A244" s="63"/>
      <c r="B244" s="75">
        <v>3744</v>
      </c>
      <c r="C244" s="77" t="s">
        <v>122</v>
      </c>
      <c r="D244" s="57">
        <v>0</v>
      </c>
      <c r="E244" s="189">
        <v>0</v>
      </c>
      <c r="F244" s="117">
        <v>0</v>
      </c>
      <c r="G244" s="116" t="e">
        <f t="shared" si="21"/>
        <v>#DIV/0!</v>
      </c>
    </row>
    <row r="245" spans="1:7" ht="15" customHeight="1" x14ac:dyDescent="0.2">
      <c r="A245" s="63"/>
      <c r="B245" s="75">
        <v>3745</v>
      </c>
      <c r="C245" s="77" t="s">
        <v>123</v>
      </c>
      <c r="D245" s="57">
        <v>2100</v>
      </c>
      <c r="E245" s="189">
        <v>2177.1999999999998</v>
      </c>
      <c r="F245" s="117">
        <v>7.3</v>
      </c>
      <c r="G245" s="116">
        <f t="shared" si="21"/>
        <v>0.33529303692816464</v>
      </c>
    </row>
    <row r="246" spans="1:7" ht="15" customHeight="1" x14ac:dyDescent="0.2">
      <c r="A246" s="63"/>
      <c r="B246" s="75">
        <v>4349</v>
      </c>
      <c r="C246" s="77" t="s">
        <v>303</v>
      </c>
      <c r="D246" s="57">
        <v>63</v>
      </c>
      <c r="E246" s="189">
        <v>421.2</v>
      </c>
      <c r="F246" s="117">
        <v>1.8</v>
      </c>
      <c r="G246" s="116">
        <f t="shared" si="21"/>
        <v>0.42735042735042739</v>
      </c>
    </row>
    <row r="247" spans="1:7" ht="15" customHeight="1" x14ac:dyDescent="0.2">
      <c r="A247" s="63"/>
      <c r="B247" s="75">
        <v>4351</v>
      </c>
      <c r="C247" s="76" t="s">
        <v>262</v>
      </c>
      <c r="D247" s="57">
        <v>2500</v>
      </c>
      <c r="E247" s="189">
        <v>514</v>
      </c>
      <c r="F247" s="117">
        <v>472.1</v>
      </c>
      <c r="G247" s="116">
        <f t="shared" si="21"/>
        <v>91.848249027237358</v>
      </c>
    </row>
    <row r="248" spans="1:7" ht="15" hidden="1" customHeight="1" x14ac:dyDescent="0.2">
      <c r="A248" s="63"/>
      <c r="B248" s="75">
        <v>3639</v>
      </c>
      <c r="C248" s="76" t="s">
        <v>117</v>
      </c>
      <c r="D248" s="57">
        <v>0</v>
      </c>
      <c r="E248" s="189">
        <v>0</v>
      </c>
      <c r="F248" s="117">
        <v>0</v>
      </c>
      <c r="G248" s="116" t="e">
        <f t="shared" si="21"/>
        <v>#DIV/0!</v>
      </c>
    </row>
    <row r="249" spans="1:7" ht="15" hidden="1" customHeight="1" x14ac:dyDescent="0.2">
      <c r="A249" s="63"/>
      <c r="B249" s="75">
        <v>3725</v>
      </c>
      <c r="C249" s="76" t="s">
        <v>261</v>
      </c>
      <c r="D249" s="57">
        <v>0</v>
      </c>
      <c r="E249" s="189">
        <v>0</v>
      </c>
      <c r="F249" s="117">
        <v>0</v>
      </c>
      <c r="G249" s="116" t="e">
        <f t="shared" si="21"/>
        <v>#DIV/0!</v>
      </c>
    </row>
    <row r="250" spans="1:7" ht="15" customHeight="1" x14ac:dyDescent="0.2">
      <c r="A250" s="63"/>
      <c r="B250" s="75">
        <v>4357</v>
      </c>
      <c r="C250" s="76" t="s">
        <v>124</v>
      </c>
      <c r="D250" s="57">
        <v>80704</v>
      </c>
      <c r="E250" s="189">
        <v>80813.5</v>
      </c>
      <c r="F250" s="117">
        <v>32944.6</v>
      </c>
      <c r="G250" s="116">
        <f t="shared" si="21"/>
        <v>40.766208616134683</v>
      </c>
    </row>
    <row r="251" spans="1:7" ht="15" customHeight="1" x14ac:dyDescent="0.2">
      <c r="A251" s="63"/>
      <c r="B251" s="75">
        <v>4374</v>
      </c>
      <c r="C251" s="76" t="s">
        <v>305</v>
      </c>
      <c r="D251" s="57">
        <v>100</v>
      </c>
      <c r="E251" s="189">
        <v>180</v>
      </c>
      <c r="F251" s="117">
        <v>40.200000000000003</v>
      </c>
      <c r="G251" s="116">
        <f t="shared" si="21"/>
        <v>22.333333333333336</v>
      </c>
    </row>
    <row r="252" spans="1:7" ht="15" hidden="1" customHeight="1" x14ac:dyDescent="0.2">
      <c r="A252" s="78"/>
      <c r="B252" s="75">
        <v>4374</v>
      </c>
      <c r="C252" s="77" t="s">
        <v>125</v>
      </c>
      <c r="D252" s="57">
        <v>0</v>
      </c>
      <c r="E252" s="189">
        <v>0</v>
      </c>
      <c r="F252" s="117">
        <v>0</v>
      </c>
      <c r="G252" s="116" t="e">
        <f t="shared" si="21"/>
        <v>#DIV/0!</v>
      </c>
    </row>
    <row r="253" spans="1:7" ht="15" hidden="1" customHeight="1" x14ac:dyDescent="0.2">
      <c r="A253" s="78"/>
      <c r="B253" s="75">
        <v>5311</v>
      </c>
      <c r="C253" s="77" t="s">
        <v>126</v>
      </c>
      <c r="D253" s="57">
        <v>0</v>
      </c>
      <c r="E253" s="189">
        <v>0</v>
      </c>
      <c r="F253" s="117">
        <v>0</v>
      </c>
      <c r="G253" s="116" t="e">
        <f t="shared" si="21"/>
        <v>#DIV/0!</v>
      </c>
    </row>
    <row r="254" spans="1:7" ht="15" hidden="1" customHeight="1" x14ac:dyDescent="0.2">
      <c r="A254" s="63"/>
      <c r="B254" s="75">
        <v>4359</v>
      </c>
      <c r="C254" s="77" t="s">
        <v>285</v>
      </c>
      <c r="D254" s="57">
        <v>0</v>
      </c>
      <c r="E254" s="189">
        <v>0</v>
      </c>
      <c r="F254" s="117">
        <v>0</v>
      </c>
      <c r="G254" s="116" t="e">
        <f t="shared" si="21"/>
        <v>#DIV/0!</v>
      </c>
    </row>
    <row r="255" spans="1:7" ht="15" customHeight="1" x14ac:dyDescent="0.2">
      <c r="A255" s="78"/>
      <c r="B255" s="75">
        <v>5512</v>
      </c>
      <c r="C255" s="77" t="s">
        <v>264</v>
      </c>
      <c r="D255" s="57">
        <v>362</v>
      </c>
      <c r="E255" s="189">
        <v>362</v>
      </c>
      <c r="F255" s="117">
        <v>77.099999999999994</v>
      </c>
      <c r="G255" s="116">
        <f t="shared" si="21"/>
        <v>21.298342541436462</v>
      </c>
    </row>
    <row r="256" spans="1:7" ht="15" customHeight="1" x14ac:dyDescent="0.2">
      <c r="A256" s="78"/>
      <c r="B256" s="75">
        <v>6171</v>
      </c>
      <c r="C256" s="77" t="s">
        <v>189</v>
      </c>
      <c r="D256" s="57">
        <v>0</v>
      </c>
      <c r="E256" s="189">
        <v>579.79999999999995</v>
      </c>
      <c r="F256" s="117">
        <v>224.5</v>
      </c>
      <c r="G256" s="116">
        <f t="shared" si="21"/>
        <v>38.72024836150397</v>
      </c>
    </row>
    <row r="257" spans="1:7" ht="15" hidden="1" customHeight="1" x14ac:dyDescent="0.2">
      <c r="A257" s="78"/>
      <c r="B257" s="75">
        <v>6399</v>
      </c>
      <c r="C257" s="77" t="s">
        <v>127</v>
      </c>
      <c r="D257" s="57"/>
      <c r="E257" s="189">
        <v>0</v>
      </c>
      <c r="F257" s="117">
        <v>0</v>
      </c>
      <c r="G257" s="116" t="e">
        <f t="shared" si="21"/>
        <v>#DIV/0!</v>
      </c>
    </row>
    <row r="258" spans="1:7" ht="15" hidden="1" customHeight="1" x14ac:dyDescent="0.2">
      <c r="A258" s="78"/>
      <c r="B258" s="75">
        <v>6402</v>
      </c>
      <c r="C258" s="77" t="s">
        <v>263</v>
      </c>
      <c r="D258" s="57">
        <v>0</v>
      </c>
      <c r="E258" s="189">
        <v>0</v>
      </c>
      <c r="F258" s="117">
        <v>0</v>
      </c>
      <c r="G258" s="116" t="e">
        <f t="shared" si="21"/>
        <v>#DIV/0!</v>
      </c>
    </row>
    <row r="259" spans="1:7" ht="15" customHeight="1" thickBot="1" x14ac:dyDescent="0.25">
      <c r="A259" s="78"/>
      <c r="B259" s="75">
        <v>6409</v>
      </c>
      <c r="C259" s="109" t="s">
        <v>322</v>
      </c>
      <c r="D259" s="57">
        <v>1000</v>
      </c>
      <c r="E259" s="189">
        <v>-47.7</v>
      </c>
      <c r="F259" s="117">
        <v>85.4</v>
      </c>
      <c r="G259" s="116">
        <f t="shared" si="21"/>
        <v>-179.03563941299791</v>
      </c>
    </row>
    <row r="260" spans="1:7" ht="17.25" thickTop="1" thickBot="1" x14ac:dyDescent="0.3">
      <c r="A260" s="83"/>
      <c r="B260" s="87"/>
      <c r="C260" s="146" t="s">
        <v>363</v>
      </c>
      <c r="D260" s="92">
        <f t="shared" ref="D260:E260" si="22">SUM(D203:D259)</f>
        <v>209589</v>
      </c>
      <c r="E260" s="192">
        <f t="shared" si="22"/>
        <v>192145.59999999998</v>
      </c>
      <c r="F260" s="216">
        <f t="shared" ref="F260" si="23">SUM(F203:F259)</f>
        <v>47132.5</v>
      </c>
      <c r="G260" s="123">
        <f t="shared" si="21"/>
        <v>24.529575488587824</v>
      </c>
    </row>
    <row r="261" spans="1:7" x14ac:dyDescent="0.2">
      <c r="D261" s="89"/>
      <c r="E261" s="89"/>
    </row>
    <row r="263" spans="1:7" ht="13.5" thickBot="1" x14ac:dyDescent="0.25"/>
    <row r="264" spans="1:7" ht="15.75" x14ac:dyDescent="0.25">
      <c r="A264" s="111" t="s">
        <v>14</v>
      </c>
      <c r="B264" s="112" t="s">
        <v>13</v>
      </c>
      <c r="C264" s="111" t="s">
        <v>12</v>
      </c>
      <c r="D264" s="251" t="s">
        <v>11</v>
      </c>
      <c r="E264" s="251" t="s">
        <v>11</v>
      </c>
      <c r="F264" s="22" t="s">
        <v>0</v>
      </c>
      <c r="G264" s="118" t="s">
        <v>369</v>
      </c>
    </row>
    <row r="265" spans="1:7" ht="16.5" thickBot="1" x14ac:dyDescent="0.3">
      <c r="A265" s="113"/>
      <c r="B265" s="114"/>
      <c r="C265" s="115"/>
      <c r="D265" s="252" t="s">
        <v>10</v>
      </c>
      <c r="E265" s="252" t="s">
        <v>9</v>
      </c>
      <c r="F265" s="235" t="s">
        <v>464</v>
      </c>
      <c r="G265" s="119" t="s">
        <v>370</v>
      </c>
    </row>
    <row r="266" spans="1:7" s="268" customFormat="1" ht="27.75" customHeight="1" thickTop="1" thickBot="1" x14ac:dyDescent="0.3">
      <c r="A266" s="264"/>
      <c r="B266" s="265"/>
      <c r="C266" s="266" t="s">
        <v>203</v>
      </c>
      <c r="D266" s="267">
        <f t="shared" ref="D266:F266" si="24">SUM(D23,D59,D91,D109,D121,D146,D190,D260)</f>
        <v>702744</v>
      </c>
      <c r="E266" s="267">
        <f t="shared" si="24"/>
        <v>734920.7</v>
      </c>
      <c r="F266" s="267">
        <f t="shared" si="24"/>
        <v>230383.5</v>
      </c>
      <c r="G266" s="123">
        <f t="shared" ref="G266" si="25">(F266/E266)*100</f>
        <v>31.348076057729767</v>
      </c>
    </row>
  </sheetData>
  <sortState ref="B147:J176">
    <sortCondition ref="B147"/>
  </sortState>
  <mergeCells count="1">
    <mergeCell ref="B126:C126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D24" sqref="D24"/>
    </sheetView>
  </sheetViews>
  <sheetFormatPr defaultRowHeight="12.75" x14ac:dyDescent="0.2"/>
  <cols>
    <col min="1" max="1" width="4.85546875" style="304" customWidth="1"/>
    <col min="2" max="2" width="10.42578125" style="304" customWidth="1"/>
    <col min="3" max="3" width="10.140625" style="304" customWidth="1"/>
    <col min="4" max="4" width="101.28515625" style="304" customWidth="1"/>
    <col min="5" max="5" width="11.28515625" style="304" customWidth="1"/>
    <col min="6" max="6" width="11.28515625" style="304" hidden="1" customWidth="1"/>
    <col min="7" max="7" width="12.28515625" style="304" hidden="1" customWidth="1"/>
    <col min="8" max="8" width="9.7109375" style="304" bestFit="1" customWidth="1"/>
    <col min="9" max="256" width="9.140625" style="304"/>
    <col min="257" max="257" width="4.85546875" style="304" customWidth="1"/>
    <col min="258" max="258" width="10.42578125" style="304" customWidth="1"/>
    <col min="259" max="259" width="10.140625" style="304" customWidth="1"/>
    <col min="260" max="260" width="101.28515625" style="304" customWidth="1"/>
    <col min="261" max="261" width="11.28515625" style="304" customWidth="1"/>
    <col min="262" max="263" width="0" style="304" hidden="1" customWidth="1"/>
    <col min="264" max="264" width="9.7109375" style="304" bestFit="1" customWidth="1"/>
    <col min="265" max="512" width="9.140625" style="304"/>
    <col min="513" max="513" width="4.85546875" style="304" customWidth="1"/>
    <col min="514" max="514" width="10.42578125" style="304" customWidth="1"/>
    <col min="515" max="515" width="10.140625" style="304" customWidth="1"/>
    <col min="516" max="516" width="101.28515625" style="304" customWidth="1"/>
    <col min="517" max="517" width="11.28515625" style="304" customWidth="1"/>
    <col min="518" max="519" width="0" style="304" hidden="1" customWidth="1"/>
    <col min="520" max="520" width="9.7109375" style="304" bestFit="1" customWidth="1"/>
    <col min="521" max="768" width="9.140625" style="304"/>
    <col min="769" max="769" width="4.85546875" style="304" customWidth="1"/>
    <col min="770" max="770" width="10.42578125" style="304" customWidth="1"/>
    <col min="771" max="771" width="10.140625" style="304" customWidth="1"/>
    <col min="772" max="772" width="101.28515625" style="304" customWidth="1"/>
    <col min="773" max="773" width="11.28515625" style="304" customWidth="1"/>
    <col min="774" max="775" width="0" style="304" hidden="1" customWidth="1"/>
    <col min="776" max="776" width="9.7109375" style="304" bestFit="1" customWidth="1"/>
    <col min="777" max="1024" width="9.140625" style="304"/>
    <col min="1025" max="1025" width="4.85546875" style="304" customWidth="1"/>
    <col min="1026" max="1026" width="10.42578125" style="304" customWidth="1"/>
    <col min="1027" max="1027" width="10.140625" style="304" customWidth="1"/>
    <col min="1028" max="1028" width="101.28515625" style="304" customWidth="1"/>
    <col min="1029" max="1029" width="11.28515625" style="304" customWidth="1"/>
    <col min="1030" max="1031" width="0" style="304" hidden="1" customWidth="1"/>
    <col min="1032" max="1032" width="9.7109375" style="304" bestFit="1" customWidth="1"/>
    <col min="1033" max="1280" width="9.140625" style="304"/>
    <col min="1281" max="1281" width="4.85546875" style="304" customWidth="1"/>
    <col min="1282" max="1282" width="10.42578125" style="304" customWidth="1"/>
    <col min="1283" max="1283" width="10.140625" style="304" customWidth="1"/>
    <col min="1284" max="1284" width="101.28515625" style="304" customWidth="1"/>
    <col min="1285" max="1285" width="11.28515625" style="304" customWidth="1"/>
    <col min="1286" max="1287" width="0" style="304" hidden="1" customWidth="1"/>
    <col min="1288" max="1288" width="9.7109375" style="304" bestFit="1" customWidth="1"/>
    <col min="1289" max="1536" width="9.140625" style="304"/>
    <col min="1537" max="1537" width="4.85546875" style="304" customWidth="1"/>
    <col min="1538" max="1538" width="10.42578125" style="304" customWidth="1"/>
    <col min="1539" max="1539" width="10.140625" style="304" customWidth="1"/>
    <col min="1540" max="1540" width="101.28515625" style="304" customWidth="1"/>
    <col min="1541" max="1541" width="11.28515625" style="304" customWidth="1"/>
    <col min="1542" max="1543" width="0" style="304" hidden="1" customWidth="1"/>
    <col min="1544" max="1544" width="9.7109375" style="304" bestFit="1" customWidth="1"/>
    <col min="1545" max="1792" width="9.140625" style="304"/>
    <col min="1793" max="1793" width="4.85546875" style="304" customWidth="1"/>
    <col min="1794" max="1794" width="10.42578125" style="304" customWidth="1"/>
    <col min="1795" max="1795" width="10.140625" style="304" customWidth="1"/>
    <col min="1796" max="1796" width="101.28515625" style="304" customWidth="1"/>
    <col min="1797" max="1797" width="11.28515625" style="304" customWidth="1"/>
    <col min="1798" max="1799" width="0" style="304" hidden="1" customWidth="1"/>
    <col min="1800" max="1800" width="9.7109375" style="304" bestFit="1" customWidth="1"/>
    <col min="1801" max="2048" width="9.140625" style="304"/>
    <col min="2049" max="2049" width="4.85546875" style="304" customWidth="1"/>
    <col min="2050" max="2050" width="10.42578125" style="304" customWidth="1"/>
    <col min="2051" max="2051" width="10.140625" style="304" customWidth="1"/>
    <col min="2052" max="2052" width="101.28515625" style="304" customWidth="1"/>
    <col min="2053" max="2053" width="11.28515625" style="304" customWidth="1"/>
    <col min="2054" max="2055" width="0" style="304" hidden="1" customWidth="1"/>
    <col min="2056" max="2056" width="9.7109375" style="304" bestFit="1" customWidth="1"/>
    <col min="2057" max="2304" width="9.140625" style="304"/>
    <col min="2305" max="2305" width="4.85546875" style="304" customWidth="1"/>
    <col min="2306" max="2306" width="10.42578125" style="304" customWidth="1"/>
    <col min="2307" max="2307" width="10.140625" style="304" customWidth="1"/>
    <col min="2308" max="2308" width="101.28515625" style="304" customWidth="1"/>
    <col min="2309" max="2309" width="11.28515625" style="304" customWidth="1"/>
    <col min="2310" max="2311" width="0" style="304" hidden="1" customWidth="1"/>
    <col min="2312" max="2312" width="9.7109375" style="304" bestFit="1" customWidth="1"/>
    <col min="2313" max="2560" width="9.140625" style="304"/>
    <col min="2561" max="2561" width="4.85546875" style="304" customWidth="1"/>
    <col min="2562" max="2562" width="10.42578125" style="304" customWidth="1"/>
    <col min="2563" max="2563" width="10.140625" style="304" customWidth="1"/>
    <col min="2564" max="2564" width="101.28515625" style="304" customWidth="1"/>
    <col min="2565" max="2565" width="11.28515625" style="304" customWidth="1"/>
    <col min="2566" max="2567" width="0" style="304" hidden="1" customWidth="1"/>
    <col min="2568" max="2568" width="9.7109375" style="304" bestFit="1" customWidth="1"/>
    <col min="2569" max="2816" width="9.140625" style="304"/>
    <col min="2817" max="2817" width="4.85546875" style="304" customWidth="1"/>
    <col min="2818" max="2818" width="10.42578125" style="304" customWidth="1"/>
    <col min="2819" max="2819" width="10.140625" style="304" customWidth="1"/>
    <col min="2820" max="2820" width="101.28515625" style="304" customWidth="1"/>
    <col min="2821" max="2821" width="11.28515625" style="304" customWidth="1"/>
    <col min="2822" max="2823" width="0" style="304" hidden="1" customWidth="1"/>
    <col min="2824" max="2824" width="9.7109375" style="304" bestFit="1" customWidth="1"/>
    <col min="2825" max="3072" width="9.140625" style="304"/>
    <col min="3073" max="3073" width="4.85546875" style="304" customWidth="1"/>
    <col min="3074" max="3074" width="10.42578125" style="304" customWidth="1"/>
    <col min="3075" max="3075" width="10.140625" style="304" customWidth="1"/>
    <col min="3076" max="3076" width="101.28515625" style="304" customWidth="1"/>
    <col min="3077" max="3077" width="11.28515625" style="304" customWidth="1"/>
    <col min="3078" max="3079" width="0" style="304" hidden="1" customWidth="1"/>
    <col min="3080" max="3080" width="9.7109375" style="304" bestFit="1" customWidth="1"/>
    <col min="3081" max="3328" width="9.140625" style="304"/>
    <col min="3329" max="3329" width="4.85546875" style="304" customWidth="1"/>
    <col min="3330" max="3330" width="10.42578125" style="304" customWidth="1"/>
    <col min="3331" max="3331" width="10.140625" style="304" customWidth="1"/>
    <col min="3332" max="3332" width="101.28515625" style="304" customWidth="1"/>
    <col min="3333" max="3333" width="11.28515625" style="304" customWidth="1"/>
    <col min="3334" max="3335" width="0" style="304" hidden="1" customWidth="1"/>
    <col min="3336" max="3336" width="9.7109375" style="304" bestFit="1" customWidth="1"/>
    <col min="3337" max="3584" width="9.140625" style="304"/>
    <col min="3585" max="3585" width="4.85546875" style="304" customWidth="1"/>
    <col min="3586" max="3586" width="10.42578125" style="304" customWidth="1"/>
    <col min="3587" max="3587" width="10.140625" style="304" customWidth="1"/>
    <col min="3588" max="3588" width="101.28515625" style="304" customWidth="1"/>
    <col min="3589" max="3589" width="11.28515625" style="304" customWidth="1"/>
    <col min="3590" max="3591" width="0" style="304" hidden="1" customWidth="1"/>
    <col min="3592" max="3592" width="9.7109375" style="304" bestFit="1" customWidth="1"/>
    <col min="3593" max="3840" width="9.140625" style="304"/>
    <col min="3841" max="3841" width="4.85546875" style="304" customWidth="1"/>
    <col min="3842" max="3842" width="10.42578125" style="304" customWidth="1"/>
    <col min="3843" max="3843" width="10.140625" style="304" customWidth="1"/>
    <col min="3844" max="3844" width="101.28515625" style="304" customWidth="1"/>
    <col min="3845" max="3845" width="11.28515625" style="304" customWidth="1"/>
    <col min="3846" max="3847" width="0" style="304" hidden="1" customWidth="1"/>
    <col min="3848" max="3848" width="9.7109375" style="304" bestFit="1" customWidth="1"/>
    <col min="3849" max="4096" width="9.140625" style="304"/>
    <col min="4097" max="4097" width="4.85546875" style="304" customWidth="1"/>
    <col min="4098" max="4098" width="10.42578125" style="304" customWidth="1"/>
    <col min="4099" max="4099" width="10.140625" style="304" customWidth="1"/>
    <col min="4100" max="4100" width="101.28515625" style="304" customWidth="1"/>
    <col min="4101" max="4101" width="11.28515625" style="304" customWidth="1"/>
    <col min="4102" max="4103" width="0" style="304" hidden="1" customWidth="1"/>
    <col min="4104" max="4104" width="9.7109375" style="304" bestFit="1" customWidth="1"/>
    <col min="4105" max="4352" width="9.140625" style="304"/>
    <col min="4353" max="4353" width="4.85546875" style="304" customWidth="1"/>
    <col min="4354" max="4354" width="10.42578125" style="304" customWidth="1"/>
    <col min="4355" max="4355" width="10.140625" style="304" customWidth="1"/>
    <col min="4356" max="4356" width="101.28515625" style="304" customWidth="1"/>
    <col min="4357" max="4357" width="11.28515625" style="304" customWidth="1"/>
    <col min="4358" max="4359" width="0" style="304" hidden="1" customWidth="1"/>
    <col min="4360" max="4360" width="9.7109375" style="304" bestFit="1" customWidth="1"/>
    <col min="4361" max="4608" width="9.140625" style="304"/>
    <col min="4609" max="4609" width="4.85546875" style="304" customWidth="1"/>
    <col min="4610" max="4610" width="10.42578125" style="304" customWidth="1"/>
    <col min="4611" max="4611" width="10.140625" style="304" customWidth="1"/>
    <col min="4612" max="4612" width="101.28515625" style="304" customWidth="1"/>
    <col min="4613" max="4613" width="11.28515625" style="304" customWidth="1"/>
    <col min="4614" max="4615" width="0" style="304" hidden="1" customWidth="1"/>
    <col min="4616" max="4616" width="9.7109375" style="304" bestFit="1" customWidth="1"/>
    <col min="4617" max="4864" width="9.140625" style="304"/>
    <col min="4865" max="4865" width="4.85546875" style="304" customWidth="1"/>
    <col min="4866" max="4866" width="10.42578125" style="304" customWidth="1"/>
    <col min="4867" max="4867" width="10.140625" style="304" customWidth="1"/>
    <col min="4868" max="4868" width="101.28515625" style="304" customWidth="1"/>
    <col min="4869" max="4869" width="11.28515625" style="304" customWidth="1"/>
    <col min="4870" max="4871" width="0" style="304" hidden="1" customWidth="1"/>
    <col min="4872" max="4872" width="9.7109375" style="304" bestFit="1" customWidth="1"/>
    <col min="4873" max="5120" width="9.140625" style="304"/>
    <col min="5121" max="5121" width="4.85546875" style="304" customWidth="1"/>
    <col min="5122" max="5122" width="10.42578125" style="304" customWidth="1"/>
    <col min="5123" max="5123" width="10.140625" style="304" customWidth="1"/>
    <col min="5124" max="5124" width="101.28515625" style="304" customWidth="1"/>
    <col min="5125" max="5125" width="11.28515625" style="304" customWidth="1"/>
    <col min="5126" max="5127" width="0" style="304" hidden="1" customWidth="1"/>
    <col min="5128" max="5128" width="9.7109375" style="304" bestFit="1" customWidth="1"/>
    <col min="5129" max="5376" width="9.140625" style="304"/>
    <col min="5377" max="5377" width="4.85546875" style="304" customWidth="1"/>
    <col min="5378" max="5378" width="10.42578125" style="304" customWidth="1"/>
    <col min="5379" max="5379" width="10.140625" style="304" customWidth="1"/>
    <col min="5380" max="5380" width="101.28515625" style="304" customWidth="1"/>
    <col min="5381" max="5381" width="11.28515625" style="304" customWidth="1"/>
    <col min="5382" max="5383" width="0" style="304" hidden="1" customWidth="1"/>
    <col min="5384" max="5384" width="9.7109375" style="304" bestFit="1" customWidth="1"/>
    <col min="5385" max="5632" width="9.140625" style="304"/>
    <col min="5633" max="5633" width="4.85546875" style="304" customWidth="1"/>
    <col min="5634" max="5634" width="10.42578125" style="304" customWidth="1"/>
    <col min="5635" max="5635" width="10.140625" style="304" customWidth="1"/>
    <col min="5636" max="5636" width="101.28515625" style="304" customWidth="1"/>
    <col min="5637" max="5637" width="11.28515625" style="304" customWidth="1"/>
    <col min="5638" max="5639" width="0" style="304" hidden="1" customWidth="1"/>
    <col min="5640" max="5640" width="9.7109375" style="304" bestFit="1" customWidth="1"/>
    <col min="5641" max="5888" width="9.140625" style="304"/>
    <col min="5889" max="5889" width="4.85546875" style="304" customWidth="1"/>
    <col min="5890" max="5890" width="10.42578125" style="304" customWidth="1"/>
    <col min="5891" max="5891" width="10.140625" style="304" customWidth="1"/>
    <col min="5892" max="5892" width="101.28515625" style="304" customWidth="1"/>
    <col min="5893" max="5893" width="11.28515625" style="304" customWidth="1"/>
    <col min="5894" max="5895" width="0" style="304" hidden="1" customWidth="1"/>
    <col min="5896" max="5896" width="9.7109375" style="304" bestFit="1" customWidth="1"/>
    <col min="5897" max="6144" width="9.140625" style="304"/>
    <col min="6145" max="6145" width="4.85546875" style="304" customWidth="1"/>
    <col min="6146" max="6146" width="10.42578125" style="304" customWidth="1"/>
    <col min="6147" max="6147" width="10.140625" style="304" customWidth="1"/>
    <col min="6148" max="6148" width="101.28515625" style="304" customWidth="1"/>
    <col min="6149" max="6149" width="11.28515625" style="304" customWidth="1"/>
    <col min="6150" max="6151" width="0" style="304" hidden="1" customWidth="1"/>
    <col min="6152" max="6152" width="9.7109375" style="304" bestFit="1" customWidth="1"/>
    <col min="6153" max="6400" width="9.140625" style="304"/>
    <col min="6401" max="6401" width="4.85546875" style="304" customWidth="1"/>
    <col min="6402" max="6402" width="10.42578125" style="304" customWidth="1"/>
    <col min="6403" max="6403" width="10.140625" style="304" customWidth="1"/>
    <col min="6404" max="6404" width="101.28515625" style="304" customWidth="1"/>
    <col min="6405" max="6405" width="11.28515625" style="304" customWidth="1"/>
    <col min="6406" max="6407" width="0" style="304" hidden="1" customWidth="1"/>
    <col min="6408" max="6408" width="9.7109375" style="304" bestFit="1" customWidth="1"/>
    <col min="6409" max="6656" width="9.140625" style="304"/>
    <col min="6657" max="6657" width="4.85546875" style="304" customWidth="1"/>
    <col min="6658" max="6658" width="10.42578125" style="304" customWidth="1"/>
    <col min="6659" max="6659" width="10.140625" style="304" customWidth="1"/>
    <col min="6660" max="6660" width="101.28515625" style="304" customWidth="1"/>
    <col min="6661" max="6661" width="11.28515625" style="304" customWidth="1"/>
    <col min="6662" max="6663" width="0" style="304" hidden="1" customWidth="1"/>
    <col min="6664" max="6664" width="9.7109375" style="304" bestFit="1" customWidth="1"/>
    <col min="6665" max="6912" width="9.140625" style="304"/>
    <col min="6913" max="6913" width="4.85546875" style="304" customWidth="1"/>
    <col min="6914" max="6914" width="10.42578125" style="304" customWidth="1"/>
    <col min="6915" max="6915" width="10.140625" style="304" customWidth="1"/>
    <col min="6916" max="6916" width="101.28515625" style="304" customWidth="1"/>
    <col min="6917" max="6917" width="11.28515625" style="304" customWidth="1"/>
    <col min="6918" max="6919" width="0" style="304" hidden="1" customWidth="1"/>
    <col min="6920" max="6920" width="9.7109375" style="304" bestFit="1" customWidth="1"/>
    <col min="6921" max="7168" width="9.140625" style="304"/>
    <col min="7169" max="7169" width="4.85546875" style="304" customWidth="1"/>
    <col min="7170" max="7170" width="10.42578125" style="304" customWidth="1"/>
    <col min="7171" max="7171" width="10.140625" style="304" customWidth="1"/>
    <col min="7172" max="7172" width="101.28515625" style="304" customWidth="1"/>
    <col min="7173" max="7173" width="11.28515625" style="304" customWidth="1"/>
    <col min="7174" max="7175" width="0" style="304" hidden="1" customWidth="1"/>
    <col min="7176" max="7176" width="9.7109375" style="304" bestFit="1" customWidth="1"/>
    <col min="7177" max="7424" width="9.140625" style="304"/>
    <col min="7425" max="7425" width="4.85546875" style="304" customWidth="1"/>
    <col min="7426" max="7426" width="10.42578125" style="304" customWidth="1"/>
    <col min="7427" max="7427" width="10.140625" style="304" customWidth="1"/>
    <col min="7428" max="7428" width="101.28515625" style="304" customWidth="1"/>
    <col min="7429" max="7429" width="11.28515625" style="304" customWidth="1"/>
    <col min="7430" max="7431" width="0" style="304" hidden="1" customWidth="1"/>
    <col min="7432" max="7432" width="9.7109375" style="304" bestFit="1" customWidth="1"/>
    <col min="7433" max="7680" width="9.140625" style="304"/>
    <col min="7681" max="7681" width="4.85546875" style="304" customWidth="1"/>
    <col min="7682" max="7682" width="10.42578125" style="304" customWidth="1"/>
    <col min="7683" max="7683" width="10.140625" style="304" customWidth="1"/>
    <col min="7684" max="7684" width="101.28515625" style="304" customWidth="1"/>
    <col min="7685" max="7685" width="11.28515625" style="304" customWidth="1"/>
    <col min="7686" max="7687" width="0" style="304" hidden="1" customWidth="1"/>
    <col min="7688" max="7688" width="9.7109375" style="304" bestFit="1" customWidth="1"/>
    <col min="7689" max="7936" width="9.140625" style="304"/>
    <col min="7937" max="7937" width="4.85546875" style="304" customWidth="1"/>
    <col min="7938" max="7938" width="10.42578125" style="304" customWidth="1"/>
    <col min="7939" max="7939" width="10.140625" style="304" customWidth="1"/>
    <col min="7940" max="7940" width="101.28515625" style="304" customWidth="1"/>
    <col min="7941" max="7941" width="11.28515625" style="304" customWidth="1"/>
    <col min="7942" max="7943" width="0" style="304" hidden="1" customWidth="1"/>
    <col min="7944" max="7944" width="9.7109375" style="304" bestFit="1" customWidth="1"/>
    <col min="7945" max="8192" width="9.140625" style="304"/>
    <col min="8193" max="8193" width="4.85546875" style="304" customWidth="1"/>
    <col min="8194" max="8194" width="10.42578125" style="304" customWidth="1"/>
    <col min="8195" max="8195" width="10.140625" style="304" customWidth="1"/>
    <col min="8196" max="8196" width="101.28515625" style="304" customWidth="1"/>
    <col min="8197" max="8197" width="11.28515625" style="304" customWidth="1"/>
    <col min="8198" max="8199" width="0" style="304" hidden="1" customWidth="1"/>
    <col min="8200" max="8200" width="9.7109375" style="304" bestFit="1" customWidth="1"/>
    <col min="8201" max="8448" width="9.140625" style="304"/>
    <col min="8449" max="8449" width="4.85546875" style="304" customWidth="1"/>
    <col min="8450" max="8450" width="10.42578125" style="304" customWidth="1"/>
    <col min="8451" max="8451" width="10.140625" style="304" customWidth="1"/>
    <col min="8452" max="8452" width="101.28515625" style="304" customWidth="1"/>
    <col min="8453" max="8453" width="11.28515625" style="304" customWidth="1"/>
    <col min="8454" max="8455" width="0" style="304" hidden="1" customWidth="1"/>
    <col min="8456" max="8456" width="9.7109375" style="304" bestFit="1" customWidth="1"/>
    <col min="8457" max="8704" width="9.140625" style="304"/>
    <col min="8705" max="8705" width="4.85546875" style="304" customWidth="1"/>
    <col min="8706" max="8706" width="10.42578125" style="304" customWidth="1"/>
    <col min="8707" max="8707" width="10.140625" style="304" customWidth="1"/>
    <col min="8708" max="8708" width="101.28515625" style="304" customWidth="1"/>
    <col min="8709" max="8709" width="11.28515625" style="304" customWidth="1"/>
    <col min="8710" max="8711" width="0" style="304" hidden="1" customWidth="1"/>
    <col min="8712" max="8712" width="9.7109375" style="304" bestFit="1" customWidth="1"/>
    <col min="8713" max="8960" width="9.140625" style="304"/>
    <col min="8961" max="8961" width="4.85546875" style="304" customWidth="1"/>
    <col min="8962" max="8962" width="10.42578125" style="304" customWidth="1"/>
    <col min="8963" max="8963" width="10.140625" style="304" customWidth="1"/>
    <col min="8964" max="8964" width="101.28515625" style="304" customWidth="1"/>
    <col min="8965" max="8965" width="11.28515625" style="304" customWidth="1"/>
    <col min="8966" max="8967" width="0" style="304" hidden="1" customWidth="1"/>
    <col min="8968" max="8968" width="9.7109375" style="304" bestFit="1" customWidth="1"/>
    <col min="8969" max="9216" width="9.140625" style="304"/>
    <col min="9217" max="9217" width="4.85546875" style="304" customWidth="1"/>
    <col min="9218" max="9218" width="10.42578125" style="304" customWidth="1"/>
    <col min="9219" max="9219" width="10.140625" style="304" customWidth="1"/>
    <col min="9220" max="9220" width="101.28515625" style="304" customWidth="1"/>
    <col min="9221" max="9221" width="11.28515625" style="304" customWidth="1"/>
    <col min="9222" max="9223" width="0" style="304" hidden="1" customWidth="1"/>
    <col min="9224" max="9224" width="9.7109375" style="304" bestFit="1" customWidth="1"/>
    <col min="9225" max="9472" width="9.140625" style="304"/>
    <col min="9473" max="9473" width="4.85546875" style="304" customWidth="1"/>
    <col min="9474" max="9474" width="10.42578125" style="304" customWidth="1"/>
    <col min="9475" max="9475" width="10.140625" style="304" customWidth="1"/>
    <col min="9476" max="9476" width="101.28515625" style="304" customWidth="1"/>
    <col min="9477" max="9477" width="11.28515625" style="304" customWidth="1"/>
    <col min="9478" max="9479" width="0" style="304" hidden="1" customWidth="1"/>
    <col min="9480" max="9480" width="9.7109375" style="304" bestFit="1" customWidth="1"/>
    <col min="9481" max="9728" width="9.140625" style="304"/>
    <col min="9729" max="9729" width="4.85546875" style="304" customWidth="1"/>
    <col min="9730" max="9730" width="10.42578125" style="304" customWidth="1"/>
    <col min="9731" max="9731" width="10.140625" style="304" customWidth="1"/>
    <col min="9732" max="9732" width="101.28515625" style="304" customWidth="1"/>
    <col min="9733" max="9733" width="11.28515625" style="304" customWidth="1"/>
    <col min="9734" max="9735" width="0" style="304" hidden="1" customWidth="1"/>
    <col min="9736" max="9736" width="9.7109375" style="304" bestFit="1" customWidth="1"/>
    <col min="9737" max="9984" width="9.140625" style="304"/>
    <col min="9985" max="9985" width="4.85546875" style="304" customWidth="1"/>
    <col min="9986" max="9986" width="10.42578125" style="304" customWidth="1"/>
    <col min="9987" max="9987" width="10.140625" style="304" customWidth="1"/>
    <col min="9988" max="9988" width="101.28515625" style="304" customWidth="1"/>
    <col min="9989" max="9989" width="11.28515625" style="304" customWidth="1"/>
    <col min="9990" max="9991" width="0" style="304" hidden="1" customWidth="1"/>
    <col min="9992" max="9992" width="9.7109375" style="304" bestFit="1" customWidth="1"/>
    <col min="9993" max="10240" width="9.140625" style="304"/>
    <col min="10241" max="10241" width="4.85546875" style="304" customWidth="1"/>
    <col min="10242" max="10242" width="10.42578125" style="304" customWidth="1"/>
    <col min="10243" max="10243" width="10.140625" style="304" customWidth="1"/>
    <col min="10244" max="10244" width="101.28515625" style="304" customWidth="1"/>
    <col min="10245" max="10245" width="11.28515625" style="304" customWidth="1"/>
    <col min="10246" max="10247" width="0" style="304" hidden="1" customWidth="1"/>
    <col min="10248" max="10248" width="9.7109375" style="304" bestFit="1" customWidth="1"/>
    <col min="10249" max="10496" width="9.140625" style="304"/>
    <col min="10497" max="10497" width="4.85546875" style="304" customWidth="1"/>
    <col min="10498" max="10498" width="10.42578125" style="304" customWidth="1"/>
    <col min="10499" max="10499" width="10.140625" style="304" customWidth="1"/>
    <col min="10500" max="10500" width="101.28515625" style="304" customWidth="1"/>
    <col min="10501" max="10501" width="11.28515625" style="304" customWidth="1"/>
    <col min="10502" max="10503" width="0" style="304" hidden="1" customWidth="1"/>
    <col min="10504" max="10504" width="9.7109375" style="304" bestFit="1" customWidth="1"/>
    <col min="10505" max="10752" width="9.140625" style="304"/>
    <col min="10753" max="10753" width="4.85546875" style="304" customWidth="1"/>
    <col min="10754" max="10754" width="10.42578125" style="304" customWidth="1"/>
    <col min="10755" max="10755" width="10.140625" style="304" customWidth="1"/>
    <col min="10756" max="10756" width="101.28515625" style="304" customWidth="1"/>
    <col min="10757" max="10757" width="11.28515625" style="304" customWidth="1"/>
    <col min="10758" max="10759" width="0" style="304" hidden="1" customWidth="1"/>
    <col min="10760" max="10760" width="9.7109375" style="304" bestFit="1" customWidth="1"/>
    <col min="10761" max="11008" width="9.140625" style="304"/>
    <col min="11009" max="11009" width="4.85546875" style="304" customWidth="1"/>
    <col min="11010" max="11010" width="10.42578125" style="304" customWidth="1"/>
    <col min="11011" max="11011" width="10.140625" style="304" customWidth="1"/>
    <col min="11012" max="11012" width="101.28515625" style="304" customWidth="1"/>
    <col min="11013" max="11013" width="11.28515625" style="304" customWidth="1"/>
    <col min="11014" max="11015" width="0" style="304" hidden="1" customWidth="1"/>
    <col min="11016" max="11016" width="9.7109375" style="304" bestFit="1" customWidth="1"/>
    <col min="11017" max="11264" width="9.140625" style="304"/>
    <col min="11265" max="11265" width="4.85546875" style="304" customWidth="1"/>
    <col min="11266" max="11266" width="10.42578125" style="304" customWidth="1"/>
    <col min="11267" max="11267" width="10.140625" style="304" customWidth="1"/>
    <col min="11268" max="11268" width="101.28515625" style="304" customWidth="1"/>
    <col min="11269" max="11269" width="11.28515625" style="304" customWidth="1"/>
    <col min="11270" max="11271" width="0" style="304" hidden="1" customWidth="1"/>
    <col min="11272" max="11272" width="9.7109375" style="304" bestFit="1" customWidth="1"/>
    <col min="11273" max="11520" width="9.140625" style="304"/>
    <col min="11521" max="11521" width="4.85546875" style="304" customWidth="1"/>
    <col min="11522" max="11522" width="10.42578125" style="304" customWidth="1"/>
    <col min="11523" max="11523" width="10.140625" style="304" customWidth="1"/>
    <col min="11524" max="11524" width="101.28515625" style="304" customWidth="1"/>
    <col min="11525" max="11525" width="11.28515625" style="304" customWidth="1"/>
    <col min="11526" max="11527" width="0" style="304" hidden="1" customWidth="1"/>
    <col min="11528" max="11528" width="9.7109375" style="304" bestFit="1" customWidth="1"/>
    <col min="11529" max="11776" width="9.140625" style="304"/>
    <col min="11777" max="11777" width="4.85546875" style="304" customWidth="1"/>
    <col min="11778" max="11778" width="10.42578125" style="304" customWidth="1"/>
    <col min="11779" max="11779" width="10.140625" style="304" customWidth="1"/>
    <col min="11780" max="11780" width="101.28515625" style="304" customWidth="1"/>
    <col min="11781" max="11781" width="11.28515625" style="304" customWidth="1"/>
    <col min="11782" max="11783" width="0" style="304" hidden="1" customWidth="1"/>
    <col min="11784" max="11784" width="9.7109375" style="304" bestFit="1" customWidth="1"/>
    <col min="11785" max="12032" width="9.140625" style="304"/>
    <col min="12033" max="12033" width="4.85546875" style="304" customWidth="1"/>
    <col min="12034" max="12034" width="10.42578125" style="304" customWidth="1"/>
    <col min="12035" max="12035" width="10.140625" style="304" customWidth="1"/>
    <col min="12036" max="12036" width="101.28515625" style="304" customWidth="1"/>
    <col min="12037" max="12037" width="11.28515625" style="304" customWidth="1"/>
    <col min="12038" max="12039" width="0" style="304" hidden="1" customWidth="1"/>
    <col min="12040" max="12040" width="9.7109375" style="304" bestFit="1" customWidth="1"/>
    <col min="12041" max="12288" width="9.140625" style="304"/>
    <col min="12289" max="12289" width="4.85546875" style="304" customWidth="1"/>
    <col min="12290" max="12290" width="10.42578125" style="304" customWidth="1"/>
    <col min="12291" max="12291" width="10.140625" style="304" customWidth="1"/>
    <col min="12292" max="12292" width="101.28515625" style="304" customWidth="1"/>
    <col min="12293" max="12293" width="11.28515625" style="304" customWidth="1"/>
    <col min="12294" max="12295" width="0" style="304" hidden="1" customWidth="1"/>
    <col min="12296" max="12296" width="9.7109375" style="304" bestFit="1" customWidth="1"/>
    <col min="12297" max="12544" width="9.140625" style="304"/>
    <col min="12545" max="12545" width="4.85546875" style="304" customWidth="1"/>
    <col min="12546" max="12546" width="10.42578125" style="304" customWidth="1"/>
    <col min="12547" max="12547" width="10.140625" style="304" customWidth="1"/>
    <col min="12548" max="12548" width="101.28515625" style="304" customWidth="1"/>
    <col min="12549" max="12549" width="11.28515625" style="304" customWidth="1"/>
    <col min="12550" max="12551" width="0" style="304" hidden="1" customWidth="1"/>
    <col min="12552" max="12552" width="9.7109375" style="304" bestFit="1" customWidth="1"/>
    <col min="12553" max="12800" width="9.140625" style="304"/>
    <col min="12801" max="12801" width="4.85546875" style="304" customWidth="1"/>
    <col min="12802" max="12802" width="10.42578125" style="304" customWidth="1"/>
    <col min="12803" max="12803" width="10.140625" style="304" customWidth="1"/>
    <col min="12804" max="12804" width="101.28515625" style="304" customWidth="1"/>
    <col min="12805" max="12805" width="11.28515625" style="304" customWidth="1"/>
    <col min="12806" max="12807" width="0" style="304" hidden="1" customWidth="1"/>
    <col min="12808" max="12808" width="9.7109375" style="304" bestFit="1" customWidth="1"/>
    <col min="12809" max="13056" width="9.140625" style="304"/>
    <col min="13057" max="13057" width="4.85546875" style="304" customWidth="1"/>
    <col min="13058" max="13058" width="10.42578125" style="304" customWidth="1"/>
    <col min="13059" max="13059" width="10.140625" style="304" customWidth="1"/>
    <col min="13060" max="13060" width="101.28515625" style="304" customWidth="1"/>
    <col min="13061" max="13061" width="11.28515625" style="304" customWidth="1"/>
    <col min="13062" max="13063" width="0" style="304" hidden="1" customWidth="1"/>
    <col min="13064" max="13064" width="9.7109375" style="304" bestFit="1" customWidth="1"/>
    <col min="13065" max="13312" width="9.140625" style="304"/>
    <col min="13313" max="13313" width="4.85546875" style="304" customWidth="1"/>
    <col min="13314" max="13314" width="10.42578125" style="304" customWidth="1"/>
    <col min="13315" max="13315" width="10.140625" style="304" customWidth="1"/>
    <col min="13316" max="13316" width="101.28515625" style="304" customWidth="1"/>
    <col min="13317" max="13317" width="11.28515625" style="304" customWidth="1"/>
    <col min="13318" max="13319" width="0" style="304" hidden="1" customWidth="1"/>
    <col min="13320" max="13320" width="9.7109375" style="304" bestFit="1" customWidth="1"/>
    <col min="13321" max="13568" width="9.140625" style="304"/>
    <col min="13569" max="13569" width="4.85546875" style="304" customWidth="1"/>
    <col min="13570" max="13570" width="10.42578125" style="304" customWidth="1"/>
    <col min="13571" max="13571" width="10.140625" style="304" customWidth="1"/>
    <col min="13572" max="13572" width="101.28515625" style="304" customWidth="1"/>
    <col min="13573" max="13573" width="11.28515625" style="304" customWidth="1"/>
    <col min="13574" max="13575" width="0" style="304" hidden="1" customWidth="1"/>
    <col min="13576" max="13576" width="9.7109375" style="304" bestFit="1" customWidth="1"/>
    <col min="13577" max="13824" width="9.140625" style="304"/>
    <col min="13825" max="13825" width="4.85546875" style="304" customWidth="1"/>
    <col min="13826" max="13826" width="10.42578125" style="304" customWidth="1"/>
    <col min="13827" max="13827" width="10.140625" style="304" customWidth="1"/>
    <col min="13828" max="13828" width="101.28515625" style="304" customWidth="1"/>
    <col min="13829" max="13829" width="11.28515625" style="304" customWidth="1"/>
    <col min="13830" max="13831" width="0" style="304" hidden="1" customWidth="1"/>
    <col min="13832" max="13832" width="9.7109375" style="304" bestFit="1" customWidth="1"/>
    <col min="13833" max="14080" width="9.140625" style="304"/>
    <col min="14081" max="14081" width="4.85546875" style="304" customWidth="1"/>
    <col min="14082" max="14082" width="10.42578125" style="304" customWidth="1"/>
    <col min="14083" max="14083" width="10.140625" style="304" customWidth="1"/>
    <col min="14084" max="14084" width="101.28515625" style="304" customWidth="1"/>
    <col min="14085" max="14085" width="11.28515625" style="304" customWidth="1"/>
    <col min="14086" max="14087" width="0" style="304" hidden="1" customWidth="1"/>
    <col min="14088" max="14088" width="9.7109375" style="304" bestFit="1" customWidth="1"/>
    <col min="14089" max="14336" width="9.140625" style="304"/>
    <col min="14337" max="14337" width="4.85546875" style="304" customWidth="1"/>
    <col min="14338" max="14338" width="10.42578125" style="304" customWidth="1"/>
    <col min="14339" max="14339" width="10.140625" style="304" customWidth="1"/>
    <col min="14340" max="14340" width="101.28515625" style="304" customWidth="1"/>
    <col min="14341" max="14341" width="11.28515625" style="304" customWidth="1"/>
    <col min="14342" max="14343" width="0" style="304" hidden="1" customWidth="1"/>
    <col min="14344" max="14344" width="9.7109375" style="304" bestFit="1" customWidth="1"/>
    <col min="14345" max="14592" width="9.140625" style="304"/>
    <col min="14593" max="14593" width="4.85546875" style="304" customWidth="1"/>
    <col min="14594" max="14594" width="10.42578125" style="304" customWidth="1"/>
    <col min="14595" max="14595" width="10.140625" style="304" customWidth="1"/>
    <col min="14596" max="14596" width="101.28515625" style="304" customWidth="1"/>
    <col min="14597" max="14597" width="11.28515625" style="304" customWidth="1"/>
    <col min="14598" max="14599" width="0" style="304" hidden="1" customWidth="1"/>
    <col min="14600" max="14600" width="9.7109375" style="304" bestFit="1" customWidth="1"/>
    <col min="14601" max="14848" width="9.140625" style="304"/>
    <col min="14849" max="14849" width="4.85546875" style="304" customWidth="1"/>
    <col min="14850" max="14850" width="10.42578125" style="304" customWidth="1"/>
    <col min="14851" max="14851" width="10.140625" style="304" customWidth="1"/>
    <col min="14852" max="14852" width="101.28515625" style="304" customWidth="1"/>
    <col min="14853" max="14853" width="11.28515625" style="304" customWidth="1"/>
    <col min="14854" max="14855" width="0" style="304" hidden="1" customWidth="1"/>
    <col min="14856" max="14856" width="9.7109375" style="304" bestFit="1" customWidth="1"/>
    <col min="14857" max="15104" width="9.140625" style="304"/>
    <col min="15105" max="15105" width="4.85546875" style="304" customWidth="1"/>
    <col min="15106" max="15106" width="10.42578125" style="304" customWidth="1"/>
    <col min="15107" max="15107" width="10.140625" style="304" customWidth="1"/>
    <col min="15108" max="15108" width="101.28515625" style="304" customWidth="1"/>
    <col min="15109" max="15109" width="11.28515625" style="304" customWidth="1"/>
    <col min="15110" max="15111" width="0" style="304" hidden="1" customWidth="1"/>
    <col min="15112" max="15112" width="9.7109375" style="304" bestFit="1" customWidth="1"/>
    <col min="15113" max="15360" width="9.140625" style="304"/>
    <col min="15361" max="15361" width="4.85546875" style="304" customWidth="1"/>
    <col min="15362" max="15362" width="10.42578125" style="304" customWidth="1"/>
    <col min="15363" max="15363" width="10.140625" style="304" customWidth="1"/>
    <col min="15364" max="15364" width="101.28515625" style="304" customWidth="1"/>
    <col min="15365" max="15365" width="11.28515625" style="304" customWidth="1"/>
    <col min="15366" max="15367" width="0" style="304" hidden="1" customWidth="1"/>
    <col min="15368" max="15368" width="9.7109375" style="304" bestFit="1" customWidth="1"/>
    <col min="15369" max="15616" width="9.140625" style="304"/>
    <col min="15617" max="15617" width="4.85546875" style="304" customWidth="1"/>
    <col min="15618" max="15618" width="10.42578125" style="304" customWidth="1"/>
    <col min="15619" max="15619" width="10.140625" style="304" customWidth="1"/>
    <col min="15620" max="15620" width="101.28515625" style="304" customWidth="1"/>
    <col min="15621" max="15621" width="11.28515625" style="304" customWidth="1"/>
    <col min="15622" max="15623" width="0" style="304" hidden="1" customWidth="1"/>
    <col min="15624" max="15624" width="9.7109375" style="304" bestFit="1" customWidth="1"/>
    <col min="15625" max="15872" width="9.140625" style="304"/>
    <col min="15873" max="15873" width="4.85546875" style="304" customWidth="1"/>
    <col min="15874" max="15874" width="10.42578125" style="304" customWidth="1"/>
    <col min="15875" max="15875" width="10.140625" style="304" customWidth="1"/>
    <col min="15876" max="15876" width="101.28515625" style="304" customWidth="1"/>
    <col min="15877" max="15877" width="11.28515625" style="304" customWidth="1"/>
    <col min="15878" max="15879" width="0" style="304" hidden="1" customWidth="1"/>
    <col min="15880" max="15880" width="9.7109375" style="304" bestFit="1" customWidth="1"/>
    <col min="15881" max="16128" width="9.140625" style="304"/>
    <col min="16129" max="16129" width="4.85546875" style="304" customWidth="1"/>
    <col min="16130" max="16130" width="10.42578125" style="304" customWidth="1"/>
    <col min="16131" max="16131" width="10.140625" style="304" customWidth="1"/>
    <col min="16132" max="16132" width="101.28515625" style="304" customWidth="1"/>
    <col min="16133" max="16133" width="11.28515625" style="304" customWidth="1"/>
    <col min="16134" max="16135" width="0" style="304" hidden="1" customWidth="1"/>
    <col min="16136" max="16136" width="9.7109375" style="304" bestFit="1" customWidth="1"/>
    <col min="16137" max="16384" width="9.140625" style="304"/>
  </cols>
  <sheetData>
    <row r="2" spans="1:7" x14ac:dyDescent="0.2">
      <c r="A2" s="303" t="s">
        <v>513</v>
      </c>
      <c r="B2" s="303"/>
      <c r="C2" s="303"/>
      <c r="D2" s="303"/>
      <c r="E2" s="303"/>
      <c r="F2" s="303"/>
      <c r="G2" s="303"/>
    </row>
    <row r="3" spans="1:7" ht="12" hidden="1" customHeight="1" x14ac:dyDescent="0.2">
      <c r="A3" s="305"/>
      <c r="B3" s="305"/>
      <c r="C3" s="305"/>
      <c r="D3" s="305"/>
      <c r="E3" s="305"/>
      <c r="F3" s="305"/>
      <c r="G3" s="305"/>
    </row>
    <row r="4" spans="1:7" x14ac:dyDescent="0.2">
      <c r="C4" s="306" t="s">
        <v>372</v>
      </c>
      <c r="D4" s="306"/>
      <c r="E4" s="306"/>
      <c r="F4" s="306"/>
      <c r="G4" s="306"/>
    </row>
    <row r="5" spans="1:7" ht="23.25" customHeight="1" x14ac:dyDescent="0.2">
      <c r="A5" s="307" t="s">
        <v>514</v>
      </c>
      <c r="B5" s="307" t="s">
        <v>515</v>
      </c>
      <c r="C5" s="307" t="s">
        <v>372</v>
      </c>
      <c r="D5" s="307" t="s">
        <v>516</v>
      </c>
      <c r="E5" s="307" t="s">
        <v>14</v>
      </c>
      <c r="F5" s="308" t="s">
        <v>517</v>
      </c>
      <c r="G5" s="308" t="s">
        <v>518</v>
      </c>
    </row>
    <row r="6" spans="1:7" ht="17.25" customHeight="1" x14ac:dyDescent="0.2">
      <c r="A6" s="309"/>
      <c r="B6" s="310"/>
      <c r="C6" s="311">
        <v>6173</v>
      </c>
      <c r="D6" s="312" t="s">
        <v>519</v>
      </c>
      <c r="E6" s="313" t="s">
        <v>520</v>
      </c>
      <c r="F6" s="314"/>
      <c r="G6" s="314"/>
    </row>
    <row r="7" spans="1:7" ht="17.25" customHeight="1" x14ac:dyDescent="0.2">
      <c r="A7" s="309">
        <v>31</v>
      </c>
      <c r="B7" s="315">
        <v>43873</v>
      </c>
      <c r="C7" s="314">
        <v>-106</v>
      </c>
      <c r="D7" s="310" t="s">
        <v>521</v>
      </c>
      <c r="E7" s="316" t="s">
        <v>522</v>
      </c>
      <c r="F7" s="314"/>
      <c r="G7" s="314"/>
    </row>
    <row r="8" spans="1:7" ht="17.25" customHeight="1" x14ac:dyDescent="0.2">
      <c r="A8" s="309">
        <v>33</v>
      </c>
      <c r="B8" s="315">
        <v>43901</v>
      </c>
      <c r="C8" s="314">
        <v>-250</v>
      </c>
      <c r="D8" s="310" t="s">
        <v>523</v>
      </c>
      <c r="E8" s="310" t="s">
        <v>524</v>
      </c>
      <c r="F8" s="314"/>
      <c r="G8" s="314"/>
    </row>
    <row r="9" spans="1:7" ht="17.25" customHeight="1" x14ac:dyDescent="0.2">
      <c r="A9" s="309">
        <v>33</v>
      </c>
      <c r="B9" s="315">
        <v>43908</v>
      </c>
      <c r="C9" s="314">
        <v>-500</v>
      </c>
      <c r="D9" s="310" t="s">
        <v>525</v>
      </c>
      <c r="E9" s="310" t="s">
        <v>522</v>
      </c>
      <c r="F9" s="314"/>
      <c r="G9" s="314"/>
    </row>
    <row r="10" spans="1:7" ht="14.25" customHeight="1" x14ac:dyDescent="0.2">
      <c r="A10" s="309">
        <v>34</v>
      </c>
      <c r="B10" s="315">
        <v>43922</v>
      </c>
      <c r="C10" s="314">
        <v>-1000</v>
      </c>
      <c r="D10" s="310" t="s">
        <v>525</v>
      </c>
      <c r="E10" s="310" t="s">
        <v>522</v>
      </c>
      <c r="F10" s="314"/>
      <c r="G10" s="314"/>
    </row>
    <row r="11" spans="1:7" ht="13.5" customHeight="1" x14ac:dyDescent="0.2">
      <c r="A11" s="310">
        <v>36</v>
      </c>
      <c r="B11" s="315">
        <v>43950</v>
      </c>
      <c r="C11" s="314">
        <v>-1000</v>
      </c>
      <c r="D11" s="310" t="s">
        <v>525</v>
      </c>
      <c r="E11" s="310" t="s">
        <v>522</v>
      </c>
    </row>
    <row r="12" spans="1:7" ht="13.5" customHeight="1" x14ac:dyDescent="0.2">
      <c r="A12" s="310">
        <v>36</v>
      </c>
      <c r="B12" s="315">
        <v>43950</v>
      </c>
      <c r="C12" s="314">
        <v>8000</v>
      </c>
      <c r="D12" s="310" t="s">
        <v>526</v>
      </c>
      <c r="E12" s="310" t="s">
        <v>527</v>
      </c>
    </row>
    <row r="13" spans="1:7" ht="13.5" customHeight="1" x14ac:dyDescent="0.2">
      <c r="A13" s="310">
        <v>36</v>
      </c>
      <c r="B13" s="315">
        <v>43950</v>
      </c>
      <c r="C13" s="314">
        <v>300</v>
      </c>
      <c r="D13" s="310" t="s">
        <v>528</v>
      </c>
      <c r="E13" s="310" t="s">
        <v>529</v>
      </c>
    </row>
    <row r="14" spans="1:7" ht="13.5" customHeight="1" x14ac:dyDescent="0.2">
      <c r="A14" s="310">
        <v>36</v>
      </c>
      <c r="B14" s="315">
        <v>43950</v>
      </c>
      <c r="C14" s="314">
        <v>1000</v>
      </c>
      <c r="D14" s="310" t="s">
        <v>530</v>
      </c>
      <c r="E14" s="310" t="s">
        <v>524</v>
      </c>
    </row>
    <row r="15" spans="1:7" ht="13.5" customHeight="1" x14ac:dyDescent="0.2">
      <c r="A15" s="310">
        <v>36</v>
      </c>
      <c r="B15" s="315">
        <v>43950</v>
      </c>
      <c r="C15" s="314">
        <v>4000</v>
      </c>
      <c r="D15" s="310" t="s">
        <v>531</v>
      </c>
      <c r="E15" s="310" t="s">
        <v>532</v>
      </c>
    </row>
    <row r="16" spans="1:7" ht="15" customHeight="1" x14ac:dyDescent="0.2">
      <c r="A16" s="309"/>
      <c r="B16" s="315"/>
      <c r="C16" s="311">
        <f>SUM(C6:C15)</f>
        <v>16617</v>
      </c>
      <c r="D16" s="313" t="s">
        <v>533</v>
      </c>
      <c r="E16" s="316"/>
      <c r="F16" s="314"/>
      <c r="G16" s="314"/>
    </row>
    <row r="17" spans="1:7" x14ac:dyDescent="0.2">
      <c r="A17" s="309"/>
      <c r="B17" s="315"/>
      <c r="C17" s="311"/>
      <c r="D17" s="312"/>
      <c r="E17" s="316"/>
      <c r="F17" s="314"/>
      <c r="G17" s="314"/>
    </row>
    <row r="18" spans="1:7" x14ac:dyDescent="0.2">
      <c r="A18" s="317"/>
      <c r="B18" s="318"/>
      <c r="C18" s="319"/>
      <c r="D18" s="320" t="s">
        <v>534</v>
      </c>
      <c r="E18" s="321"/>
      <c r="F18" s="314"/>
      <c r="G18" s="314"/>
    </row>
    <row r="19" spans="1:7" x14ac:dyDescent="0.2">
      <c r="A19" s="310"/>
      <c r="B19" s="310"/>
      <c r="C19" s="314">
        <v>6000</v>
      </c>
      <c r="D19" s="310" t="s">
        <v>535</v>
      </c>
      <c r="E19" s="310" t="s">
        <v>522</v>
      </c>
    </row>
    <row r="20" spans="1:7" x14ac:dyDescent="0.2">
      <c r="A20" s="310"/>
      <c r="B20" s="310"/>
      <c r="C20" s="314"/>
      <c r="D20" s="310"/>
      <c r="E20" s="310"/>
    </row>
    <row r="21" spans="1:7" ht="15" customHeight="1" x14ac:dyDescent="0.2">
      <c r="A21" s="310"/>
      <c r="B21" s="310"/>
      <c r="C21" s="314"/>
      <c r="D21" s="322"/>
      <c r="E21" s="310"/>
    </row>
    <row r="22" spans="1:7" ht="15" customHeight="1" x14ac:dyDescent="0.2">
      <c r="A22" s="310"/>
      <c r="B22" s="310"/>
      <c r="C22" s="314"/>
      <c r="D22" s="322"/>
      <c r="E22" s="310"/>
    </row>
    <row r="23" spans="1:7" ht="15" customHeight="1" x14ac:dyDescent="0.2">
      <c r="A23" s="310"/>
      <c r="B23" s="310"/>
      <c r="C23" s="314"/>
      <c r="D23" s="322"/>
      <c r="E23" s="310"/>
    </row>
    <row r="24" spans="1:7" ht="15" customHeight="1" x14ac:dyDescent="0.2">
      <c r="A24" s="310"/>
      <c r="B24" s="310"/>
      <c r="C24" s="314"/>
      <c r="D24" s="322"/>
      <c r="E24" s="310"/>
    </row>
    <row r="25" spans="1:7" ht="15" customHeight="1" x14ac:dyDescent="0.2">
      <c r="A25" s="310"/>
      <c r="B25" s="310"/>
      <c r="C25" s="314"/>
      <c r="D25" s="322"/>
      <c r="E25" s="310"/>
    </row>
    <row r="26" spans="1:7" x14ac:dyDescent="0.2">
      <c r="A26" s="310"/>
      <c r="B26" s="310"/>
      <c r="C26" s="311"/>
      <c r="D26" s="310"/>
      <c r="E26" s="310"/>
    </row>
    <row r="27" spans="1:7" x14ac:dyDescent="0.2">
      <c r="A27" s="310"/>
      <c r="B27" s="310"/>
      <c r="C27" s="314"/>
      <c r="D27" s="310"/>
      <c r="E27" s="310"/>
    </row>
    <row r="28" spans="1:7" x14ac:dyDescent="0.2">
      <c r="A28" s="310"/>
      <c r="B28" s="310"/>
      <c r="C28" s="314"/>
      <c r="D28" s="310"/>
      <c r="E28" s="310"/>
    </row>
    <row r="29" spans="1:7" x14ac:dyDescent="0.2">
      <c r="A29" s="310"/>
      <c r="B29" s="310"/>
      <c r="C29" s="314"/>
      <c r="D29" s="310"/>
      <c r="E29" s="310"/>
    </row>
    <row r="30" spans="1:7" x14ac:dyDescent="0.2">
      <c r="A30" s="310"/>
      <c r="B30" s="310"/>
      <c r="C30" s="311"/>
      <c r="D30" s="310"/>
      <c r="E30" s="310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7"/>
  <sheetViews>
    <sheetView workbookViewId="0">
      <selection activeCell="D24" sqref="D24"/>
    </sheetView>
  </sheetViews>
  <sheetFormatPr defaultRowHeight="12.75" x14ac:dyDescent="0.2"/>
  <cols>
    <col min="1" max="1" width="9.140625" style="359"/>
    <col min="2" max="2" width="10.28515625" style="359" customWidth="1"/>
    <col min="3" max="3" width="12" style="360" customWidth="1"/>
    <col min="4" max="4" width="106.5703125" style="324" customWidth="1"/>
    <col min="5" max="5" width="11" style="324" customWidth="1"/>
    <col min="6" max="6" width="14.5703125" style="324" hidden="1" customWidth="1"/>
    <col min="7" max="257" width="9.140625" style="324"/>
    <col min="258" max="258" width="10.28515625" style="324" customWidth="1"/>
    <col min="259" max="259" width="12" style="324" customWidth="1"/>
    <col min="260" max="260" width="106.5703125" style="324" customWidth="1"/>
    <col min="261" max="261" width="11" style="324" customWidth="1"/>
    <col min="262" max="262" width="0" style="324" hidden="1" customWidth="1"/>
    <col min="263" max="513" width="9.140625" style="324"/>
    <col min="514" max="514" width="10.28515625" style="324" customWidth="1"/>
    <col min="515" max="515" width="12" style="324" customWidth="1"/>
    <col min="516" max="516" width="106.5703125" style="324" customWidth="1"/>
    <col min="517" max="517" width="11" style="324" customWidth="1"/>
    <col min="518" max="518" width="0" style="324" hidden="1" customWidth="1"/>
    <col min="519" max="769" width="9.140625" style="324"/>
    <col min="770" max="770" width="10.28515625" style="324" customWidth="1"/>
    <col min="771" max="771" width="12" style="324" customWidth="1"/>
    <col min="772" max="772" width="106.5703125" style="324" customWidth="1"/>
    <col min="773" max="773" width="11" style="324" customWidth="1"/>
    <col min="774" max="774" width="0" style="324" hidden="1" customWidth="1"/>
    <col min="775" max="1025" width="9.140625" style="324"/>
    <col min="1026" max="1026" width="10.28515625" style="324" customWidth="1"/>
    <col min="1027" max="1027" width="12" style="324" customWidth="1"/>
    <col min="1028" max="1028" width="106.5703125" style="324" customWidth="1"/>
    <col min="1029" max="1029" width="11" style="324" customWidth="1"/>
    <col min="1030" max="1030" width="0" style="324" hidden="1" customWidth="1"/>
    <col min="1031" max="1281" width="9.140625" style="324"/>
    <col min="1282" max="1282" width="10.28515625" style="324" customWidth="1"/>
    <col min="1283" max="1283" width="12" style="324" customWidth="1"/>
    <col min="1284" max="1284" width="106.5703125" style="324" customWidth="1"/>
    <col min="1285" max="1285" width="11" style="324" customWidth="1"/>
    <col min="1286" max="1286" width="0" style="324" hidden="1" customWidth="1"/>
    <col min="1287" max="1537" width="9.140625" style="324"/>
    <col min="1538" max="1538" width="10.28515625" style="324" customWidth="1"/>
    <col min="1539" max="1539" width="12" style="324" customWidth="1"/>
    <col min="1540" max="1540" width="106.5703125" style="324" customWidth="1"/>
    <col min="1541" max="1541" width="11" style="324" customWidth="1"/>
    <col min="1542" max="1542" width="0" style="324" hidden="1" customWidth="1"/>
    <col min="1543" max="1793" width="9.140625" style="324"/>
    <col min="1794" max="1794" width="10.28515625" style="324" customWidth="1"/>
    <col min="1795" max="1795" width="12" style="324" customWidth="1"/>
    <col min="1796" max="1796" width="106.5703125" style="324" customWidth="1"/>
    <col min="1797" max="1797" width="11" style="324" customWidth="1"/>
    <col min="1798" max="1798" width="0" style="324" hidden="1" customWidth="1"/>
    <col min="1799" max="2049" width="9.140625" style="324"/>
    <col min="2050" max="2050" width="10.28515625" style="324" customWidth="1"/>
    <col min="2051" max="2051" width="12" style="324" customWidth="1"/>
    <col min="2052" max="2052" width="106.5703125" style="324" customWidth="1"/>
    <col min="2053" max="2053" width="11" style="324" customWidth="1"/>
    <col min="2054" max="2054" width="0" style="324" hidden="1" customWidth="1"/>
    <col min="2055" max="2305" width="9.140625" style="324"/>
    <col min="2306" max="2306" width="10.28515625" style="324" customWidth="1"/>
    <col min="2307" max="2307" width="12" style="324" customWidth="1"/>
    <col min="2308" max="2308" width="106.5703125" style="324" customWidth="1"/>
    <col min="2309" max="2309" width="11" style="324" customWidth="1"/>
    <col min="2310" max="2310" width="0" style="324" hidden="1" customWidth="1"/>
    <col min="2311" max="2561" width="9.140625" style="324"/>
    <col min="2562" max="2562" width="10.28515625" style="324" customWidth="1"/>
    <col min="2563" max="2563" width="12" style="324" customWidth="1"/>
    <col min="2564" max="2564" width="106.5703125" style="324" customWidth="1"/>
    <col min="2565" max="2565" width="11" style="324" customWidth="1"/>
    <col min="2566" max="2566" width="0" style="324" hidden="1" customWidth="1"/>
    <col min="2567" max="2817" width="9.140625" style="324"/>
    <col min="2818" max="2818" width="10.28515625" style="324" customWidth="1"/>
    <col min="2819" max="2819" width="12" style="324" customWidth="1"/>
    <col min="2820" max="2820" width="106.5703125" style="324" customWidth="1"/>
    <col min="2821" max="2821" width="11" style="324" customWidth="1"/>
    <col min="2822" max="2822" width="0" style="324" hidden="1" customWidth="1"/>
    <col min="2823" max="3073" width="9.140625" style="324"/>
    <col min="3074" max="3074" width="10.28515625" style="324" customWidth="1"/>
    <col min="3075" max="3075" width="12" style="324" customWidth="1"/>
    <col min="3076" max="3076" width="106.5703125" style="324" customWidth="1"/>
    <col min="3077" max="3077" width="11" style="324" customWidth="1"/>
    <col min="3078" max="3078" width="0" style="324" hidden="1" customWidth="1"/>
    <col min="3079" max="3329" width="9.140625" style="324"/>
    <col min="3330" max="3330" width="10.28515625" style="324" customWidth="1"/>
    <col min="3331" max="3331" width="12" style="324" customWidth="1"/>
    <col min="3332" max="3332" width="106.5703125" style="324" customWidth="1"/>
    <col min="3333" max="3333" width="11" style="324" customWidth="1"/>
    <col min="3334" max="3334" width="0" style="324" hidden="1" customWidth="1"/>
    <col min="3335" max="3585" width="9.140625" style="324"/>
    <col min="3586" max="3586" width="10.28515625" style="324" customWidth="1"/>
    <col min="3587" max="3587" width="12" style="324" customWidth="1"/>
    <col min="3588" max="3588" width="106.5703125" style="324" customWidth="1"/>
    <col min="3589" max="3589" width="11" style="324" customWidth="1"/>
    <col min="3590" max="3590" width="0" style="324" hidden="1" customWidth="1"/>
    <col min="3591" max="3841" width="9.140625" style="324"/>
    <col min="3842" max="3842" width="10.28515625" style="324" customWidth="1"/>
    <col min="3843" max="3843" width="12" style="324" customWidth="1"/>
    <col min="3844" max="3844" width="106.5703125" style="324" customWidth="1"/>
    <col min="3845" max="3845" width="11" style="324" customWidth="1"/>
    <col min="3846" max="3846" width="0" style="324" hidden="1" customWidth="1"/>
    <col min="3847" max="4097" width="9.140625" style="324"/>
    <col min="4098" max="4098" width="10.28515625" style="324" customWidth="1"/>
    <col min="4099" max="4099" width="12" style="324" customWidth="1"/>
    <col min="4100" max="4100" width="106.5703125" style="324" customWidth="1"/>
    <col min="4101" max="4101" width="11" style="324" customWidth="1"/>
    <col min="4102" max="4102" width="0" style="324" hidden="1" customWidth="1"/>
    <col min="4103" max="4353" width="9.140625" style="324"/>
    <col min="4354" max="4354" width="10.28515625" style="324" customWidth="1"/>
    <col min="4355" max="4355" width="12" style="324" customWidth="1"/>
    <col min="4356" max="4356" width="106.5703125" style="324" customWidth="1"/>
    <col min="4357" max="4357" width="11" style="324" customWidth="1"/>
    <col min="4358" max="4358" width="0" style="324" hidden="1" customWidth="1"/>
    <col min="4359" max="4609" width="9.140625" style="324"/>
    <col min="4610" max="4610" width="10.28515625" style="324" customWidth="1"/>
    <col min="4611" max="4611" width="12" style="324" customWidth="1"/>
    <col min="4612" max="4612" width="106.5703125" style="324" customWidth="1"/>
    <col min="4613" max="4613" width="11" style="324" customWidth="1"/>
    <col min="4614" max="4614" width="0" style="324" hidden="1" customWidth="1"/>
    <col min="4615" max="4865" width="9.140625" style="324"/>
    <col min="4866" max="4866" width="10.28515625" style="324" customWidth="1"/>
    <col min="4867" max="4867" width="12" style="324" customWidth="1"/>
    <col min="4868" max="4868" width="106.5703125" style="324" customWidth="1"/>
    <col min="4869" max="4869" width="11" style="324" customWidth="1"/>
    <col min="4870" max="4870" width="0" style="324" hidden="1" customWidth="1"/>
    <col min="4871" max="5121" width="9.140625" style="324"/>
    <col min="5122" max="5122" width="10.28515625" style="324" customWidth="1"/>
    <col min="5123" max="5123" width="12" style="324" customWidth="1"/>
    <col min="5124" max="5124" width="106.5703125" style="324" customWidth="1"/>
    <col min="5125" max="5125" width="11" style="324" customWidth="1"/>
    <col min="5126" max="5126" width="0" style="324" hidden="1" customWidth="1"/>
    <col min="5127" max="5377" width="9.140625" style="324"/>
    <col min="5378" max="5378" width="10.28515625" style="324" customWidth="1"/>
    <col min="5379" max="5379" width="12" style="324" customWidth="1"/>
    <col min="5380" max="5380" width="106.5703125" style="324" customWidth="1"/>
    <col min="5381" max="5381" width="11" style="324" customWidth="1"/>
    <col min="5382" max="5382" width="0" style="324" hidden="1" customWidth="1"/>
    <col min="5383" max="5633" width="9.140625" style="324"/>
    <col min="5634" max="5634" width="10.28515625" style="324" customWidth="1"/>
    <col min="5635" max="5635" width="12" style="324" customWidth="1"/>
    <col min="5636" max="5636" width="106.5703125" style="324" customWidth="1"/>
    <col min="5637" max="5637" width="11" style="324" customWidth="1"/>
    <col min="5638" max="5638" width="0" style="324" hidden="1" customWidth="1"/>
    <col min="5639" max="5889" width="9.140625" style="324"/>
    <col min="5890" max="5890" width="10.28515625" style="324" customWidth="1"/>
    <col min="5891" max="5891" width="12" style="324" customWidth="1"/>
    <col min="5892" max="5892" width="106.5703125" style="324" customWidth="1"/>
    <col min="5893" max="5893" width="11" style="324" customWidth="1"/>
    <col min="5894" max="5894" width="0" style="324" hidden="1" customWidth="1"/>
    <col min="5895" max="6145" width="9.140625" style="324"/>
    <col min="6146" max="6146" width="10.28515625" style="324" customWidth="1"/>
    <col min="6147" max="6147" width="12" style="324" customWidth="1"/>
    <col min="6148" max="6148" width="106.5703125" style="324" customWidth="1"/>
    <col min="6149" max="6149" width="11" style="324" customWidth="1"/>
    <col min="6150" max="6150" width="0" style="324" hidden="1" customWidth="1"/>
    <col min="6151" max="6401" width="9.140625" style="324"/>
    <col min="6402" max="6402" width="10.28515625" style="324" customWidth="1"/>
    <col min="6403" max="6403" width="12" style="324" customWidth="1"/>
    <col min="6404" max="6404" width="106.5703125" style="324" customWidth="1"/>
    <col min="6405" max="6405" width="11" style="324" customWidth="1"/>
    <col min="6406" max="6406" width="0" style="324" hidden="1" customWidth="1"/>
    <col min="6407" max="6657" width="9.140625" style="324"/>
    <col min="6658" max="6658" width="10.28515625" style="324" customWidth="1"/>
    <col min="6659" max="6659" width="12" style="324" customWidth="1"/>
    <col min="6660" max="6660" width="106.5703125" style="324" customWidth="1"/>
    <col min="6661" max="6661" width="11" style="324" customWidth="1"/>
    <col min="6662" max="6662" width="0" style="324" hidden="1" customWidth="1"/>
    <col min="6663" max="6913" width="9.140625" style="324"/>
    <col min="6914" max="6914" width="10.28515625" style="324" customWidth="1"/>
    <col min="6915" max="6915" width="12" style="324" customWidth="1"/>
    <col min="6916" max="6916" width="106.5703125" style="324" customWidth="1"/>
    <col min="6917" max="6917" width="11" style="324" customWidth="1"/>
    <col min="6918" max="6918" width="0" style="324" hidden="1" customWidth="1"/>
    <col min="6919" max="7169" width="9.140625" style="324"/>
    <col min="7170" max="7170" width="10.28515625" style="324" customWidth="1"/>
    <col min="7171" max="7171" width="12" style="324" customWidth="1"/>
    <col min="7172" max="7172" width="106.5703125" style="324" customWidth="1"/>
    <col min="7173" max="7173" width="11" style="324" customWidth="1"/>
    <col min="7174" max="7174" width="0" style="324" hidden="1" customWidth="1"/>
    <col min="7175" max="7425" width="9.140625" style="324"/>
    <col min="7426" max="7426" width="10.28515625" style="324" customWidth="1"/>
    <col min="7427" max="7427" width="12" style="324" customWidth="1"/>
    <col min="7428" max="7428" width="106.5703125" style="324" customWidth="1"/>
    <col min="7429" max="7429" width="11" style="324" customWidth="1"/>
    <col min="7430" max="7430" width="0" style="324" hidden="1" customWidth="1"/>
    <col min="7431" max="7681" width="9.140625" style="324"/>
    <col min="7682" max="7682" width="10.28515625" style="324" customWidth="1"/>
    <col min="7683" max="7683" width="12" style="324" customWidth="1"/>
    <col min="7684" max="7684" width="106.5703125" style="324" customWidth="1"/>
    <col min="7685" max="7685" width="11" style="324" customWidth="1"/>
    <col min="7686" max="7686" width="0" style="324" hidden="1" customWidth="1"/>
    <col min="7687" max="7937" width="9.140625" style="324"/>
    <col min="7938" max="7938" width="10.28515625" style="324" customWidth="1"/>
    <col min="7939" max="7939" width="12" style="324" customWidth="1"/>
    <col min="7940" max="7940" width="106.5703125" style="324" customWidth="1"/>
    <col min="7941" max="7941" width="11" style="324" customWidth="1"/>
    <col min="7942" max="7942" width="0" style="324" hidden="1" customWidth="1"/>
    <col min="7943" max="8193" width="9.140625" style="324"/>
    <col min="8194" max="8194" width="10.28515625" style="324" customWidth="1"/>
    <col min="8195" max="8195" width="12" style="324" customWidth="1"/>
    <col min="8196" max="8196" width="106.5703125" style="324" customWidth="1"/>
    <col min="8197" max="8197" width="11" style="324" customWidth="1"/>
    <col min="8198" max="8198" width="0" style="324" hidden="1" customWidth="1"/>
    <col min="8199" max="8449" width="9.140625" style="324"/>
    <col min="8450" max="8450" width="10.28515625" style="324" customWidth="1"/>
    <col min="8451" max="8451" width="12" style="324" customWidth="1"/>
    <col min="8452" max="8452" width="106.5703125" style="324" customWidth="1"/>
    <col min="8453" max="8453" width="11" style="324" customWidth="1"/>
    <col min="8454" max="8454" width="0" style="324" hidden="1" customWidth="1"/>
    <col min="8455" max="8705" width="9.140625" style="324"/>
    <col min="8706" max="8706" width="10.28515625" style="324" customWidth="1"/>
    <col min="8707" max="8707" width="12" style="324" customWidth="1"/>
    <col min="8708" max="8708" width="106.5703125" style="324" customWidth="1"/>
    <col min="8709" max="8709" width="11" style="324" customWidth="1"/>
    <col min="8710" max="8710" width="0" style="324" hidden="1" customWidth="1"/>
    <col min="8711" max="8961" width="9.140625" style="324"/>
    <col min="8962" max="8962" width="10.28515625" style="324" customWidth="1"/>
    <col min="8963" max="8963" width="12" style="324" customWidth="1"/>
    <col min="8964" max="8964" width="106.5703125" style="324" customWidth="1"/>
    <col min="8965" max="8965" width="11" style="324" customWidth="1"/>
    <col min="8966" max="8966" width="0" style="324" hidden="1" customWidth="1"/>
    <col min="8967" max="9217" width="9.140625" style="324"/>
    <col min="9218" max="9218" width="10.28515625" style="324" customWidth="1"/>
    <col min="9219" max="9219" width="12" style="324" customWidth="1"/>
    <col min="9220" max="9220" width="106.5703125" style="324" customWidth="1"/>
    <col min="9221" max="9221" width="11" style="324" customWidth="1"/>
    <col min="9222" max="9222" width="0" style="324" hidden="1" customWidth="1"/>
    <col min="9223" max="9473" width="9.140625" style="324"/>
    <col min="9474" max="9474" width="10.28515625" style="324" customWidth="1"/>
    <col min="9475" max="9475" width="12" style="324" customWidth="1"/>
    <col min="9476" max="9476" width="106.5703125" style="324" customWidth="1"/>
    <col min="9477" max="9477" width="11" style="324" customWidth="1"/>
    <col min="9478" max="9478" width="0" style="324" hidden="1" customWidth="1"/>
    <col min="9479" max="9729" width="9.140625" style="324"/>
    <col min="9730" max="9730" width="10.28515625" style="324" customWidth="1"/>
    <col min="9731" max="9731" width="12" style="324" customWidth="1"/>
    <col min="9732" max="9732" width="106.5703125" style="324" customWidth="1"/>
    <col min="9733" max="9733" width="11" style="324" customWidth="1"/>
    <col min="9734" max="9734" width="0" style="324" hidden="1" customWidth="1"/>
    <col min="9735" max="9985" width="9.140625" style="324"/>
    <col min="9986" max="9986" width="10.28515625" style="324" customWidth="1"/>
    <col min="9987" max="9987" width="12" style="324" customWidth="1"/>
    <col min="9988" max="9988" width="106.5703125" style="324" customWidth="1"/>
    <col min="9989" max="9989" width="11" style="324" customWidth="1"/>
    <col min="9990" max="9990" width="0" style="324" hidden="1" customWidth="1"/>
    <col min="9991" max="10241" width="9.140625" style="324"/>
    <col min="10242" max="10242" width="10.28515625" style="324" customWidth="1"/>
    <col min="10243" max="10243" width="12" style="324" customWidth="1"/>
    <col min="10244" max="10244" width="106.5703125" style="324" customWidth="1"/>
    <col min="10245" max="10245" width="11" style="324" customWidth="1"/>
    <col min="10246" max="10246" width="0" style="324" hidden="1" customWidth="1"/>
    <col min="10247" max="10497" width="9.140625" style="324"/>
    <col min="10498" max="10498" width="10.28515625" style="324" customWidth="1"/>
    <col min="10499" max="10499" width="12" style="324" customWidth="1"/>
    <col min="10500" max="10500" width="106.5703125" style="324" customWidth="1"/>
    <col min="10501" max="10501" width="11" style="324" customWidth="1"/>
    <col min="10502" max="10502" width="0" style="324" hidden="1" customWidth="1"/>
    <col min="10503" max="10753" width="9.140625" style="324"/>
    <col min="10754" max="10754" width="10.28515625" style="324" customWidth="1"/>
    <col min="10755" max="10755" width="12" style="324" customWidth="1"/>
    <col min="10756" max="10756" width="106.5703125" style="324" customWidth="1"/>
    <col min="10757" max="10757" width="11" style="324" customWidth="1"/>
    <col min="10758" max="10758" width="0" style="324" hidden="1" customWidth="1"/>
    <col min="10759" max="11009" width="9.140625" style="324"/>
    <col min="11010" max="11010" width="10.28515625" style="324" customWidth="1"/>
    <col min="11011" max="11011" width="12" style="324" customWidth="1"/>
    <col min="11012" max="11012" width="106.5703125" style="324" customWidth="1"/>
    <col min="11013" max="11013" width="11" style="324" customWidth="1"/>
    <col min="11014" max="11014" width="0" style="324" hidden="1" customWidth="1"/>
    <col min="11015" max="11265" width="9.140625" style="324"/>
    <col min="11266" max="11266" width="10.28515625" style="324" customWidth="1"/>
    <col min="11267" max="11267" width="12" style="324" customWidth="1"/>
    <col min="11268" max="11268" width="106.5703125" style="324" customWidth="1"/>
    <col min="11269" max="11269" width="11" style="324" customWidth="1"/>
    <col min="11270" max="11270" width="0" style="324" hidden="1" customWidth="1"/>
    <col min="11271" max="11521" width="9.140625" style="324"/>
    <col min="11522" max="11522" width="10.28515625" style="324" customWidth="1"/>
    <col min="11523" max="11523" width="12" style="324" customWidth="1"/>
    <col min="11524" max="11524" width="106.5703125" style="324" customWidth="1"/>
    <col min="11525" max="11525" width="11" style="324" customWidth="1"/>
    <col min="11526" max="11526" width="0" style="324" hidden="1" customWidth="1"/>
    <col min="11527" max="11777" width="9.140625" style="324"/>
    <col min="11778" max="11778" width="10.28515625" style="324" customWidth="1"/>
    <col min="11779" max="11779" width="12" style="324" customWidth="1"/>
    <col min="11780" max="11780" width="106.5703125" style="324" customWidth="1"/>
    <col min="11781" max="11781" width="11" style="324" customWidth="1"/>
    <col min="11782" max="11782" width="0" style="324" hidden="1" customWidth="1"/>
    <col min="11783" max="12033" width="9.140625" style="324"/>
    <col min="12034" max="12034" width="10.28515625" style="324" customWidth="1"/>
    <col min="12035" max="12035" width="12" style="324" customWidth="1"/>
    <col min="12036" max="12036" width="106.5703125" style="324" customWidth="1"/>
    <col min="12037" max="12037" width="11" style="324" customWidth="1"/>
    <col min="12038" max="12038" width="0" style="324" hidden="1" customWidth="1"/>
    <col min="12039" max="12289" width="9.140625" style="324"/>
    <col min="12290" max="12290" width="10.28515625" style="324" customWidth="1"/>
    <col min="12291" max="12291" width="12" style="324" customWidth="1"/>
    <col min="12292" max="12292" width="106.5703125" style="324" customWidth="1"/>
    <col min="12293" max="12293" width="11" style="324" customWidth="1"/>
    <col min="12294" max="12294" width="0" style="324" hidden="1" customWidth="1"/>
    <col min="12295" max="12545" width="9.140625" style="324"/>
    <col min="12546" max="12546" width="10.28515625" style="324" customWidth="1"/>
    <col min="12547" max="12547" width="12" style="324" customWidth="1"/>
    <col min="12548" max="12548" width="106.5703125" style="324" customWidth="1"/>
    <col min="12549" max="12549" width="11" style="324" customWidth="1"/>
    <col min="12550" max="12550" width="0" style="324" hidden="1" customWidth="1"/>
    <col min="12551" max="12801" width="9.140625" style="324"/>
    <col min="12802" max="12802" width="10.28515625" style="324" customWidth="1"/>
    <col min="12803" max="12803" width="12" style="324" customWidth="1"/>
    <col min="12804" max="12804" width="106.5703125" style="324" customWidth="1"/>
    <col min="12805" max="12805" width="11" style="324" customWidth="1"/>
    <col min="12806" max="12806" width="0" style="324" hidden="1" customWidth="1"/>
    <col min="12807" max="13057" width="9.140625" style="324"/>
    <col min="13058" max="13058" width="10.28515625" style="324" customWidth="1"/>
    <col min="13059" max="13059" width="12" style="324" customWidth="1"/>
    <col min="13060" max="13060" width="106.5703125" style="324" customWidth="1"/>
    <col min="13061" max="13061" width="11" style="324" customWidth="1"/>
    <col min="13062" max="13062" width="0" style="324" hidden="1" customWidth="1"/>
    <col min="13063" max="13313" width="9.140625" style="324"/>
    <col min="13314" max="13314" width="10.28515625" style="324" customWidth="1"/>
    <col min="13315" max="13315" width="12" style="324" customWidth="1"/>
    <col min="13316" max="13316" width="106.5703125" style="324" customWidth="1"/>
    <col min="13317" max="13317" width="11" style="324" customWidth="1"/>
    <col min="13318" max="13318" width="0" style="324" hidden="1" customWidth="1"/>
    <col min="13319" max="13569" width="9.140625" style="324"/>
    <col min="13570" max="13570" width="10.28515625" style="324" customWidth="1"/>
    <col min="13571" max="13571" width="12" style="324" customWidth="1"/>
    <col min="13572" max="13572" width="106.5703125" style="324" customWidth="1"/>
    <col min="13573" max="13573" width="11" style="324" customWidth="1"/>
    <col min="13574" max="13574" width="0" style="324" hidden="1" customWidth="1"/>
    <col min="13575" max="13825" width="9.140625" style="324"/>
    <col min="13826" max="13826" width="10.28515625" style="324" customWidth="1"/>
    <col min="13827" max="13827" width="12" style="324" customWidth="1"/>
    <col min="13828" max="13828" width="106.5703125" style="324" customWidth="1"/>
    <col min="13829" max="13829" width="11" style="324" customWidth="1"/>
    <col min="13830" max="13830" width="0" style="324" hidden="1" customWidth="1"/>
    <col min="13831" max="14081" width="9.140625" style="324"/>
    <col min="14082" max="14082" width="10.28515625" style="324" customWidth="1"/>
    <col min="14083" max="14083" width="12" style="324" customWidth="1"/>
    <col min="14084" max="14084" width="106.5703125" style="324" customWidth="1"/>
    <col min="14085" max="14085" width="11" style="324" customWidth="1"/>
    <col min="14086" max="14086" width="0" style="324" hidden="1" customWidth="1"/>
    <col min="14087" max="14337" width="9.140625" style="324"/>
    <col min="14338" max="14338" width="10.28515625" style="324" customWidth="1"/>
    <col min="14339" max="14339" width="12" style="324" customWidth="1"/>
    <col min="14340" max="14340" width="106.5703125" style="324" customWidth="1"/>
    <col min="14341" max="14341" width="11" style="324" customWidth="1"/>
    <col min="14342" max="14342" width="0" style="324" hidden="1" customWidth="1"/>
    <col min="14343" max="14593" width="9.140625" style="324"/>
    <col min="14594" max="14594" width="10.28515625" style="324" customWidth="1"/>
    <col min="14595" max="14595" width="12" style="324" customWidth="1"/>
    <col min="14596" max="14596" width="106.5703125" style="324" customWidth="1"/>
    <col min="14597" max="14597" width="11" style="324" customWidth="1"/>
    <col min="14598" max="14598" width="0" style="324" hidden="1" customWidth="1"/>
    <col min="14599" max="14849" width="9.140625" style="324"/>
    <col min="14850" max="14850" width="10.28515625" style="324" customWidth="1"/>
    <col min="14851" max="14851" width="12" style="324" customWidth="1"/>
    <col min="14852" max="14852" width="106.5703125" style="324" customWidth="1"/>
    <col min="14853" max="14853" width="11" style="324" customWidth="1"/>
    <col min="14854" max="14854" width="0" style="324" hidden="1" customWidth="1"/>
    <col min="14855" max="15105" width="9.140625" style="324"/>
    <col min="15106" max="15106" width="10.28515625" style="324" customWidth="1"/>
    <col min="15107" max="15107" width="12" style="324" customWidth="1"/>
    <col min="15108" max="15108" width="106.5703125" style="324" customWidth="1"/>
    <col min="15109" max="15109" width="11" style="324" customWidth="1"/>
    <col min="15110" max="15110" width="0" style="324" hidden="1" customWidth="1"/>
    <col min="15111" max="15361" width="9.140625" style="324"/>
    <col min="15362" max="15362" width="10.28515625" style="324" customWidth="1"/>
    <col min="15363" max="15363" width="12" style="324" customWidth="1"/>
    <col min="15364" max="15364" width="106.5703125" style="324" customWidth="1"/>
    <col min="15365" max="15365" width="11" style="324" customWidth="1"/>
    <col min="15366" max="15366" width="0" style="324" hidden="1" customWidth="1"/>
    <col min="15367" max="15617" width="9.140625" style="324"/>
    <col min="15618" max="15618" width="10.28515625" style="324" customWidth="1"/>
    <col min="15619" max="15619" width="12" style="324" customWidth="1"/>
    <col min="15620" max="15620" width="106.5703125" style="324" customWidth="1"/>
    <col min="15621" max="15621" width="11" style="324" customWidth="1"/>
    <col min="15622" max="15622" width="0" style="324" hidden="1" customWidth="1"/>
    <col min="15623" max="15873" width="9.140625" style="324"/>
    <col min="15874" max="15874" width="10.28515625" style="324" customWidth="1"/>
    <col min="15875" max="15875" width="12" style="324" customWidth="1"/>
    <col min="15876" max="15876" width="106.5703125" style="324" customWidth="1"/>
    <col min="15877" max="15877" width="11" style="324" customWidth="1"/>
    <col min="15878" max="15878" width="0" style="324" hidden="1" customWidth="1"/>
    <col min="15879" max="16129" width="9.140625" style="324"/>
    <col min="16130" max="16130" width="10.28515625" style="324" customWidth="1"/>
    <col min="16131" max="16131" width="12" style="324" customWidth="1"/>
    <col min="16132" max="16132" width="106.5703125" style="324" customWidth="1"/>
    <col min="16133" max="16133" width="11" style="324" customWidth="1"/>
    <col min="16134" max="16134" width="0" style="324" hidden="1" customWidth="1"/>
    <col min="16135" max="16384" width="9.140625" style="324"/>
  </cols>
  <sheetData>
    <row r="2" spans="1:6" x14ac:dyDescent="0.2">
      <c r="A2" s="323" t="s">
        <v>536</v>
      </c>
      <c r="B2" s="323"/>
      <c r="C2" s="323"/>
      <c r="D2" s="323"/>
      <c r="E2" s="323"/>
    </row>
    <row r="4" spans="1:6" s="327" customFormat="1" ht="21.75" customHeight="1" x14ac:dyDescent="0.2">
      <c r="A4" s="325" t="s">
        <v>514</v>
      </c>
      <c r="B4" s="325" t="s">
        <v>515</v>
      </c>
      <c r="C4" s="326" t="s">
        <v>537</v>
      </c>
      <c r="D4" s="325" t="s">
        <v>516</v>
      </c>
      <c r="E4" s="325" t="s">
        <v>14</v>
      </c>
      <c r="F4" s="325" t="s">
        <v>538</v>
      </c>
    </row>
    <row r="5" spans="1:6" x14ac:dyDescent="0.2">
      <c r="A5" s="328"/>
      <c r="B5" s="329"/>
      <c r="C5" s="330">
        <v>97901</v>
      </c>
      <c r="D5" s="331" t="s">
        <v>539</v>
      </c>
      <c r="E5" s="332" t="s">
        <v>520</v>
      </c>
      <c r="F5" s="328" t="s">
        <v>540</v>
      </c>
    </row>
    <row r="6" spans="1:6" x14ac:dyDescent="0.2">
      <c r="A6" s="328">
        <v>29</v>
      </c>
      <c r="B6" s="329">
        <v>43845</v>
      </c>
      <c r="C6" s="333">
        <v>106</v>
      </c>
      <c r="D6" s="331" t="s">
        <v>541</v>
      </c>
      <c r="E6" s="332" t="s">
        <v>524</v>
      </c>
      <c r="F6" s="328"/>
    </row>
    <row r="7" spans="1:6" x14ac:dyDescent="0.2">
      <c r="A7" s="328">
        <v>29</v>
      </c>
      <c r="B7" s="329">
        <v>43845</v>
      </c>
      <c r="C7" s="333">
        <v>4398.7</v>
      </c>
      <c r="D7" s="331" t="s">
        <v>542</v>
      </c>
      <c r="E7" s="332" t="s">
        <v>532</v>
      </c>
      <c r="F7" s="332"/>
    </row>
    <row r="8" spans="1:6" x14ac:dyDescent="0.2">
      <c r="A8" s="328">
        <v>29</v>
      </c>
      <c r="B8" s="329">
        <v>43845</v>
      </c>
      <c r="C8" s="333">
        <v>229.9</v>
      </c>
      <c r="D8" s="331" t="s">
        <v>543</v>
      </c>
      <c r="E8" s="332" t="s">
        <v>522</v>
      </c>
      <c r="F8" s="332"/>
    </row>
    <row r="9" spans="1:6" x14ac:dyDescent="0.2">
      <c r="A9" s="328">
        <v>29</v>
      </c>
      <c r="B9" s="329">
        <v>43845</v>
      </c>
      <c r="C9" s="333">
        <v>81.8</v>
      </c>
      <c r="D9" s="331" t="s">
        <v>544</v>
      </c>
      <c r="E9" s="332" t="s">
        <v>522</v>
      </c>
      <c r="F9" s="332"/>
    </row>
    <row r="10" spans="1:6" x14ac:dyDescent="0.2">
      <c r="A10" s="328">
        <v>29</v>
      </c>
      <c r="B10" s="329">
        <v>43845</v>
      </c>
      <c r="C10" s="333">
        <v>102.3</v>
      </c>
      <c r="D10" s="331" t="s">
        <v>545</v>
      </c>
      <c r="E10" s="332" t="s">
        <v>522</v>
      </c>
      <c r="F10" s="332"/>
    </row>
    <row r="11" spans="1:6" x14ac:dyDescent="0.2">
      <c r="A11" s="328">
        <v>29</v>
      </c>
      <c r="B11" s="329">
        <v>43845</v>
      </c>
      <c r="C11" s="333">
        <v>-0.4</v>
      </c>
      <c r="D11" s="334" t="s">
        <v>546</v>
      </c>
      <c r="E11" s="332" t="s">
        <v>520</v>
      </c>
      <c r="F11" s="332"/>
    </row>
    <row r="12" spans="1:6" x14ac:dyDescent="0.2">
      <c r="A12" s="328"/>
      <c r="B12" s="329"/>
      <c r="C12" s="330"/>
      <c r="D12" s="334" t="s">
        <v>547</v>
      </c>
      <c r="E12" s="332"/>
      <c r="F12" s="332"/>
    </row>
    <row r="13" spans="1:6" x14ac:dyDescent="0.2">
      <c r="A13" s="328"/>
      <c r="B13" s="329"/>
      <c r="C13" s="330"/>
      <c r="D13" s="334" t="s">
        <v>548</v>
      </c>
      <c r="E13" s="332"/>
      <c r="F13" s="332"/>
    </row>
    <row r="14" spans="1:6" x14ac:dyDescent="0.2">
      <c r="A14" s="328">
        <v>30</v>
      </c>
      <c r="B14" s="329">
        <v>43857</v>
      </c>
      <c r="C14" s="333">
        <v>705.2</v>
      </c>
      <c r="D14" s="332" t="s">
        <v>549</v>
      </c>
      <c r="E14" s="332" t="s">
        <v>529</v>
      </c>
      <c r="F14" s="332"/>
    </row>
    <row r="15" spans="1:6" x14ac:dyDescent="0.2">
      <c r="A15" s="328">
        <v>30</v>
      </c>
      <c r="B15" s="329">
        <v>43857</v>
      </c>
      <c r="C15" s="333">
        <v>40.1</v>
      </c>
      <c r="D15" s="331" t="s">
        <v>550</v>
      </c>
      <c r="E15" s="332" t="s">
        <v>522</v>
      </c>
      <c r="F15" s="332"/>
    </row>
    <row r="16" spans="1:6" x14ac:dyDescent="0.2">
      <c r="A16" s="328">
        <v>36</v>
      </c>
      <c r="B16" s="329">
        <v>43950</v>
      </c>
      <c r="C16" s="333">
        <v>-432.9</v>
      </c>
      <c r="D16" s="324" t="s">
        <v>551</v>
      </c>
      <c r="E16" s="332" t="s">
        <v>532</v>
      </c>
      <c r="F16" s="332"/>
    </row>
    <row r="17" spans="1:6" x14ac:dyDescent="0.2">
      <c r="A17" s="328">
        <v>36</v>
      </c>
      <c r="B17" s="329">
        <v>43950</v>
      </c>
      <c r="C17" s="333">
        <v>-17842.099999999999</v>
      </c>
      <c r="D17" s="310" t="s">
        <v>552</v>
      </c>
      <c r="E17" s="332" t="s">
        <v>532</v>
      </c>
      <c r="F17" s="332"/>
    </row>
    <row r="18" spans="1:6" x14ac:dyDescent="0.2">
      <c r="A18" s="328"/>
      <c r="B18" s="329"/>
      <c r="C18" s="330">
        <f>SUM(C5:C17)</f>
        <v>85289.600000000006</v>
      </c>
      <c r="D18" s="335" t="s">
        <v>533</v>
      </c>
      <c r="E18" s="336">
        <f>SUM(C18)</f>
        <v>85289.600000000006</v>
      </c>
      <c r="F18" s="332"/>
    </row>
    <row r="19" spans="1:6" ht="15" customHeight="1" x14ac:dyDescent="0.2">
      <c r="A19" s="328"/>
      <c r="B19" s="329"/>
      <c r="C19" s="330"/>
      <c r="D19" s="335"/>
      <c r="E19" s="336"/>
      <c r="F19" s="332"/>
    </row>
    <row r="20" spans="1:6" x14ac:dyDescent="0.2">
      <c r="A20" s="328"/>
      <c r="B20" s="329"/>
      <c r="C20" s="333"/>
      <c r="D20" s="331"/>
      <c r="E20" s="332"/>
      <c r="F20" s="332"/>
    </row>
    <row r="21" spans="1:6" x14ac:dyDescent="0.2">
      <c r="A21" s="328"/>
      <c r="B21" s="329"/>
      <c r="C21" s="333"/>
      <c r="D21" s="312" t="s">
        <v>534</v>
      </c>
      <c r="E21" s="332"/>
      <c r="F21" s="332"/>
    </row>
    <row r="22" spans="1:6" x14ac:dyDescent="0.2">
      <c r="A22" s="328"/>
      <c r="B22" s="329"/>
      <c r="C22" s="333"/>
      <c r="D22" s="331"/>
      <c r="E22" s="332"/>
      <c r="F22" s="332"/>
    </row>
    <row r="23" spans="1:6" x14ac:dyDescent="0.2">
      <c r="A23" s="328"/>
      <c r="B23" s="329"/>
      <c r="C23" s="333"/>
      <c r="D23" s="331"/>
      <c r="E23" s="332"/>
      <c r="F23" s="332"/>
    </row>
    <row r="24" spans="1:6" x14ac:dyDescent="0.2">
      <c r="A24" s="328"/>
      <c r="B24" s="329"/>
      <c r="C24" s="330">
        <f>SUM(C22:C23)</f>
        <v>0</v>
      </c>
      <c r="D24" s="337"/>
      <c r="E24" s="332"/>
      <c r="F24" s="332"/>
    </row>
    <row r="25" spans="1:6" x14ac:dyDescent="0.2">
      <c r="A25" s="328"/>
      <c r="B25" s="329"/>
      <c r="C25" s="333"/>
      <c r="D25" s="337"/>
      <c r="E25" s="332"/>
      <c r="F25" s="332"/>
    </row>
    <row r="26" spans="1:6" x14ac:dyDescent="0.2">
      <c r="A26" s="328"/>
      <c r="B26" s="329"/>
      <c r="C26" s="333"/>
      <c r="D26" s="337"/>
      <c r="E26" s="332"/>
      <c r="F26" s="332"/>
    </row>
    <row r="27" spans="1:6" x14ac:dyDescent="0.2">
      <c r="A27" s="328"/>
      <c r="B27" s="329"/>
      <c r="C27" s="330"/>
      <c r="D27" s="338"/>
      <c r="E27" s="332"/>
      <c r="F27" s="332"/>
    </row>
    <row r="28" spans="1:6" ht="14.25" customHeight="1" x14ac:dyDescent="0.2">
      <c r="A28" s="328"/>
      <c r="B28" s="329"/>
      <c r="C28" s="333"/>
      <c r="D28" s="332"/>
      <c r="E28" s="332"/>
      <c r="F28" s="332"/>
    </row>
    <row r="29" spans="1:6" x14ac:dyDescent="0.2">
      <c r="A29" s="328"/>
      <c r="B29" s="329"/>
      <c r="C29" s="336"/>
      <c r="D29" s="331"/>
      <c r="E29" s="332"/>
      <c r="F29" s="332"/>
    </row>
    <row r="30" spans="1:6" x14ac:dyDescent="0.2">
      <c r="A30" s="328"/>
      <c r="B30" s="329"/>
      <c r="C30" s="339"/>
      <c r="D30" s="331"/>
      <c r="E30" s="332"/>
      <c r="F30" s="332"/>
    </row>
    <row r="31" spans="1:6" x14ac:dyDescent="0.2">
      <c r="A31" s="328"/>
      <c r="B31" s="329"/>
      <c r="C31" s="339"/>
      <c r="D31" s="340"/>
      <c r="E31" s="332"/>
      <c r="F31" s="332"/>
    </row>
    <row r="32" spans="1:6" x14ac:dyDescent="0.2">
      <c r="A32" s="328"/>
      <c r="B32" s="329"/>
      <c r="C32" s="339"/>
      <c r="D32" s="331"/>
      <c r="E32" s="332"/>
      <c r="F32" s="332"/>
    </row>
    <row r="33" spans="1:6" x14ac:dyDescent="0.2">
      <c r="A33" s="328"/>
      <c r="B33" s="329"/>
      <c r="C33" s="339"/>
      <c r="D33" s="331"/>
      <c r="E33" s="332"/>
      <c r="F33" s="332"/>
    </row>
    <row r="34" spans="1:6" x14ac:dyDescent="0.2">
      <c r="A34" s="328"/>
      <c r="B34" s="329"/>
      <c r="C34" s="339"/>
      <c r="D34" s="331"/>
      <c r="E34" s="332"/>
      <c r="F34" s="332"/>
    </row>
    <row r="35" spans="1:6" x14ac:dyDescent="0.2">
      <c r="A35" s="328"/>
      <c r="B35" s="329"/>
      <c r="C35" s="339"/>
      <c r="D35" s="331"/>
      <c r="E35" s="332"/>
      <c r="F35" s="332"/>
    </row>
    <row r="36" spans="1:6" hidden="1" x14ac:dyDescent="0.2">
      <c r="A36" s="328"/>
      <c r="B36" s="329"/>
      <c r="C36" s="339"/>
      <c r="D36" s="340"/>
      <c r="E36" s="332"/>
      <c r="F36" s="332"/>
    </row>
    <row r="37" spans="1:6" hidden="1" x14ac:dyDescent="0.2">
      <c r="A37" s="328"/>
      <c r="B37" s="329"/>
      <c r="C37" s="339"/>
      <c r="D37" s="331"/>
      <c r="E37" s="332"/>
      <c r="F37" s="332"/>
    </row>
    <row r="38" spans="1:6" hidden="1" x14ac:dyDescent="0.2">
      <c r="A38" s="328"/>
      <c r="B38" s="329"/>
      <c r="C38" s="339"/>
      <c r="D38" s="331"/>
      <c r="E38" s="332"/>
      <c r="F38" s="332"/>
    </row>
    <row r="39" spans="1:6" hidden="1" x14ac:dyDescent="0.2">
      <c r="A39" s="328"/>
      <c r="B39" s="329"/>
      <c r="C39" s="339"/>
      <c r="D39" s="331"/>
      <c r="E39" s="332"/>
      <c r="F39" s="332"/>
    </row>
    <row r="40" spans="1:6" hidden="1" x14ac:dyDescent="0.2">
      <c r="A40" s="328"/>
      <c r="B40" s="329"/>
      <c r="C40" s="339"/>
      <c r="D40" s="340"/>
      <c r="E40" s="332"/>
      <c r="F40" s="332"/>
    </row>
    <row r="41" spans="1:6" hidden="1" x14ac:dyDescent="0.2">
      <c r="A41" s="328"/>
      <c r="B41" s="329"/>
      <c r="C41" s="339"/>
      <c r="D41" s="331"/>
      <c r="E41" s="332"/>
      <c r="F41" s="332"/>
    </row>
    <row r="42" spans="1:6" hidden="1" x14ac:dyDescent="0.2">
      <c r="A42" s="328"/>
      <c r="B42" s="329"/>
      <c r="C42" s="339"/>
      <c r="D42" s="331"/>
      <c r="E42" s="332"/>
      <c r="F42" s="332"/>
    </row>
    <row r="43" spans="1:6" hidden="1" x14ac:dyDescent="0.2">
      <c r="A43" s="328"/>
      <c r="B43" s="329"/>
      <c r="C43" s="339"/>
      <c r="D43" s="331"/>
      <c r="E43" s="332"/>
      <c r="F43" s="332"/>
    </row>
    <row r="44" spans="1:6" hidden="1" x14ac:dyDescent="0.2">
      <c r="A44" s="328"/>
      <c r="B44" s="329"/>
      <c r="C44" s="339"/>
      <c r="D44" s="340"/>
      <c r="E44" s="332"/>
      <c r="F44" s="332"/>
    </row>
    <row r="45" spans="1:6" hidden="1" x14ac:dyDescent="0.2">
      <c r="A45" s="328"/>
      <c r="B45" s="329"/>
      <c r="C45" s="339"/>
      <c r="D45" s="341"/>
      <c r="E45" s="332"/>
      <c r="F45" s="332"/>
    </row>
    <row r="46" spans="1:6" hidden="1" x14ac:dyDescent="0.2">
      <c r="A46" s="328"/>
      <c r="B46" s="329"/>
      <c r="C46" s="339"/>
      <c r="D46" s="341"/>
      <c r="E46" s="332"/>
      <c r="F46" s="332"/>
    </row>
    <row r="47" spans="1:6" hidden="1" x14ac:dyDescent="0.2">
      <c r="A47" s="328"/>
      <c r="B47" s="329"/>
      <c r="C47" s="339"/>
      <c r="D47" s="341"/>
      <c r="E47" s="332"/>
      <c r="F47" s="332"/>
    </row>
    <row r="48" spans="1:6" hidden="1" x14ac:dyDescent="0.2">
      <c r="A48" s="328"/>
      <c r="B48" s="329"/>
      <c r="C48" s="339"/>
      <c r="D48" s="340"/>
      <c r="E48" s="332"/>
      <c r="F48" s="332"/>
    </row>
    <row r="49" spans="1:6" hidden="1" x14ac:dyDescent="0.2">
      <c r="A49" s="328"/>
      <c r="B49" s="329"/>
      <c r="C49" s="331"/>
      <c r="D49" s="332"/>
      <c r="E49" s="332"/>
      <c r="F49" s="331"/>
    </row>
    <row r="50" spans="1:6" hidden="1" x14ac:dyDescent="0.2">
      <c r="A50" s="328"/>
      <c r="B50" s="329"/>
      <c r="C50" s="331"/>
      <c r="D50" s="332"/>
      <c r="E50" s="332"/>
      <c r="F50" s="331"/>
    </row>
    <row r="51" spans="1:6" hidden="1" x14ac:dyDescent="0.2">
      <c r="A51" s="328"/>
      <c r="B51" s="329"/>
      <c r="C51" s="331"/>
      <c r="D51" s="332"/>
      <c r="E51" s="332"/>
      <c r="F51" s="331"/>
    </row>
    <row r="52" spans="1:6" hidden="1" x14ac:dyDescent="0.2">
      <c r="A52" s="328"/>
      <c r="B52" s="329"/>
      <c r="C52" s="342"/>
      <c r="D52" s="332"/>
      <c r="E52" s="332"/>
      <c r="F52" s="331"/>
    </row>
    <row r="53" spans="1:6" hidden="1" x14ac:dyDescent="0.2">
      <c r="A53" s="328"/>
      <c r="B53" s="329"/>
      <c r="C53" s="339"/>
      <c r="D53" s="343"/>
      <c r="E53" s="332"/>
      <c r="F53" s="331"/>
    </row>
    <row r="54" spans="1:6" s="327" customFormat="1" hidden="1" x14ac:dyDescent="0.2">
      <c r="A54" s="344"/>
      <c r="B54" s="345"/>
      <c r="C54" s="336"/>
      <c r="D54" s="336"/>
      <c r="E54" s="342"/>
      <c r="F54" s="346"/>
    </row>
    <row r="55" spans="1:6" hidden="1" x14ac:dyDescent="0.2">
      <c r="A55" s="328"/>
      <c r="B55" s="329"/>
      <c r="C55" s="339"/>
      <c r="D55" s="332"/>
      <c r="E55" s="332"/>
      <c r="F55" s="331"/>
    </row>
    <row r="56" spans="1:6" hidden="1" x14ac:dyDescent="0.2">
      <c r="A56" s="328"/>
      <c r="B56" s="328"/>
      <c r="C56" s="339"/>
      <c r="D56" s="331"/>
      <c r="E56" s="332"/>
      <c r="F56" s="332"/>
    </row>
    <row r="57" spans="1:6" s="327" customFormat="1" hidden="1" x14ac:dyDescent="0.2">
      <c r="A57" s="344"/>
      <c r="B57" s="344"/>
      <c r="C57" s="336"/>
      <c r="D57" s="335"/>
      <c r="E57" s="336"/>
      <c r="F57" s="347"/>
    </row>
    <row r="58" spans="1:6" hidden="1" x14ac:dyDescent="0.2">
      <c r="A58" s="328"/>
      <c r="B58" s="329"/>
      <c r="C58" s="339"/>
      <c r="D58" s="331"/>
      <c r="E58" s="332"/>
      <c r="F58" s="332"/>
    </row>
    <row r="59" spans="1:6" hidden="1" x14ac:dyDescent="0.2">
      <c r="A59" s="328"/>
      <c r="B59" s="329"/>
      <c r="C59" s="339"/>
      <c r="D59" s="331"/>
      <c r="E59" s="332"/>
      <c r="F59" s="332"/>
    </row>
    <row r="60" spans="1:6" hidden="1" x14ac:dyDescent="0.2">
      <c r="A60" s="328"/>
      <c r="B60" s="329"/>
      <c r="C60" s="339"/>
      <c r="D60" s="331"/>
      <c r="E60" s="332"/>
      <c r="F60" s="332"/>
    </row>
    <row r="61" spans="1:6" hidden="1" x14ac:dyDescent="0.2">
      <c r="A61" s="328"/>
      <c r="B61" s="329"/>
      <c r="C61" s="339"/>
      <c r="D61" s="331"/>
      <c r="E61" s="332"/>
      <c r="F61" s="332"/>
    </row>
    <row r="62" spans="1:6" s="327" customFormat="1" hidden="1" x14ac:dyDescent="0.2">
      <c r="A62" s="344"/>
      <c r="B62" s="345"/>
      <c r="C62" s="336"/>
      <c r="D62" s="335"/>
      <c r="E62" s="336"/>
      <c r="F62" s="347"/>
    </row>
    <row r="63" spans="1:6" hidden="1" x14ac:dyDescent="0.2">
      <c r="A63" s="328"/>
      <c r="B63" s="329"/>
      <c r="C63" s="339"/>
      <c r="D63" s="331"/>
      <c r="E63" s="341"/>
      <c r="F63" s="332"/>
    </row>
    <row r="64" spans="1:6" hidden="1" x14ac:dyDescent="0.2">
      <c r="A64" s="328"/>
      <c r="B64" s="329"/>
      <c r="C64" s="339"/>
      <c r="D64" s="331"/>
      <c r="E64" s="341"/>
      <c r="F64" s="332"/>
    </row>
    <row r="65" spans="1:6" hidden="1" x14ac:dyDescent="0.2">
      <c r="A65" s="328"/>
      <c r="B65" s="329"/>
      <c r="C65" s="336"/>
      <c r="D65" s="331"/>
      <c r="E65" s="341"/>
      <c r="F65" s="332"/>
    </row>
    <row r="66" spans="1:6" s="327" customFormat="1" hidden="1" x14ac:dyDescent="0.2">
      <c r="A66" s="344"/>
      <c r="B66" s="344"/>
      <c r="C66" s="336"/>
      <c r="D66" s="335"/>
      <c r="E66" s="336"/>
      <c r="F66" s="347"/>
    </row>
    <row r="67" spans="1:6" hidden="1" x14ac:dyDescent="0.2">
      <c r="A67" s="328"/>
      <c r="B67" s="329"/>
      <c r="C67" s="339"/>
      <c r="D67" s="331"/>
      <c r="E67" s="341"/>
      <c r="F67" s="332"/>
    </row>
    <row r="68" spans="1:6" hidden="1" x14ac:dyDescent="0.2">
      <c r="A68" s="328"/>
      <c r="B68" s="329"/>
      <c r="C68" s="339"/>
      <c r="D68" s="331"/>
      <c r="E68" s="341"/>
      <c r="F68" s="332"/>
    </row>
    <row r="69" spans="1:6" s="327" customFormat="1" hidden="1" x14ac:dyDescent="0.2">
      <c r="A69" s="344"/>
      <c r="B69" s="345"/>
      <c r="C69" s="336"/>
      <c r="D69" s="335"/>
      <c r="E69" s="336"/>
      <c r="F69" s="347"/>
    </row>
    <row r="70" spans="1:6" hidden="1" x14ac:dyDescent="0.2">
      <c r="A70" s="328"/>
      <c r="B70" s="329"/>
      <c r="C70" s="339"/>
      <c r="D70" s="332"/>
      <c r="E70" s="341"/>
      <c r="F70" s="332"/>
    </row>
    <row r="71" spans="1:6" s="348" customFormat="1" hidden="1" x14ac:dyDescent="0.2">
      <c r="A71" s="332"/>
      <c r="B71" s="332"/>
      <c r="C71" s="339"/>
      <c r="D71" s="332"/>
      <c r="E71" s="341"/>
      <c r="F71" s="332"/>
    </row>
    <row r="72" spans="1:6" s="327" customFormat="1" hidden="1" x14ac:dyDescent="0.2">
      <c r="A72" s="344"/>
      <c r="B72" s="345"/>
      <c r="C72" s="336"/>
      <c r="D72" s="335"/>
      <c r="E72" s="336"/>
      <c r="F72" s="347"/>
    </row>
    <row r="73" spans="1:6" hidden="1" x14ac:dyDescent="0.2">
      <c r="A73" s="328"/>
      <c r="B73" s="329"/>
      <c r="C73" s="339"/>
      <c r="D73" s="331"/>
      <c r="E73" s="341"/>
      <c r="F73" s="332"/>
    </row>
    <row r="74" spans="1:6" hidden="1" x14ac:dyDescent="0.2">
      <c r="A74" s="328"/>
      <c r="B74" s="329"/>
      <c r="C74" s="339"/>
      <c r="D74" s="331"/>
      <c r="E74" s="341"/>
      <c r="F74" s="332"/>
    </row>
    <row r="75" spans="1:6" s="327" customFormat="1" hidden="1" x14ac:dyDescent="0.2">
      <c r="A75" s="344"/>
      <c r="B75" s="345"/>
      <c r="C75" s="336"/>
      <c r="D75" s="335"/>
      <c r="E75" s="336"/>
      <c r="F75" s="347"/>
    </row>
    <row r="76" spans="1:6" hidden="1" x14ac:dyDescent="0.2">
      <c r="A76" s="328"/>
      <c r="B76" s="329"/>
      <c r="C76" s="339"/>
      <c r="D76" s="331"/>
      <c r="E76" s="341"/>
      <c r="F76" s="332"/>
    </row>
    <row r="77" spans="1:6" hidden="1" x14ac:dyDescent="0.2">
      <c r="A77" s="328"/>
      <c r="B77" s="329"/>
      <c r="C77" s="339"/>
      <c r="D77" s="331"/>
      <c r="E77" s="341"/>
      <c r="F77" s="332"/>
    </row>
    <row r="78" spans="1:6" hidden="1" x14ac:dyDescent="0.2">
      <c r="A78" s="328"/>
      <c r="B78" s="329"/>
      <c r="C78" s="339"/>
      <c r="D78" s="331"/>
      <c r="E78" s="341"/>
      <c r="F78" s="332"/>
    </row>
    <row r="79" spans="1:6" hidden="1" x14ac:dyDescent="0.2">
      <c r="A79" s="328"/>
      <c r="B79" s="329"/>
      <c r="C79" s="339"/>
      <c r="D79" s="332"/>
      <c r="E79" s="341"/>
      <c r="F79" s="332"/>
    </row>
    <row r="80" spans="1:6" hidden="1" x14ac:dyDescent="0.2">
      <c r="A80" s="328"/>
      <c r="B80" s="329"/>
      <c r="C80" s="339"/>
      <c r="D80" s="332"/>
      <c r="E80" s="341"/>
      <c r="F80" s="332"/>
    </row>
    <row r="81" spans="1:6" hidden="1" x14ac:dyDescent="0.2">
      <c r="A81" s="328"/>
      <c r="B81" s="329"/>
      <c r="C81" s="339"/>
      <c r="D81" s="332"/>
      <c r="E81" s="341"/>
      <c r="F81" s="332"/>
    </row>
    <row r="82" spans="1:6" s="327" customFormat="1" hidden="1" x14ac:dyDescent="0.2">
      <c r="A82" s="344"/>
      <c r="B82" s="345"/>
      <c r="C82" s="336"/>
      <c r="D82" s="346"/>
      <c r="E82" s="336"/>
      <c r="F82" s="347"/>
    </row>
    <row r="83" spans="1:6" hidden="1" x14ac:dyDescent="0.2">
      <c r="A83" s="328"/>
      <c r="B83" s="329"/>
      <c r="C83" s="339"/>
      <c r="D83" s="332"/>
      <c r="E83" s="341"/>
      <c r="F83" s="332"/>
    </row>
    <row r="84" spans="1:6" hidden="1" x14ac:dyDescent="0.2">
      <c r="A84" s="328"/>
      <c r="B84" s="329"/>
      <c r="C84" s="339"/>
      <c r="D84" s="332"/>
      <c r="E84" s="341"/>
      <c r="F84" s="332"/>
    </row>
    <row r="85" spans="1:6" hidden="1" x14ac:dyDescent="0.2">
      <c r="A85" s="328"/>
      <c r="B85" s="329"/>
      <c r="C85" s="339"/>
      <c r="D85" s="332"/>
      <c r="E85" s="341"/>
      <c r="F85" s="332"/>
    </row>
    <row r="86" spans="1:6" hidden="1" x14ac:dyDescent="0.2">
      <c r="A86" s="328"/>
      <c r="B86" s="329"/>
      <c r="C86" s="339"/>
      <c r="D86" s="332"/>
      <c r="E86" s="341"/>
      <c r="F86" s="332"/>
    </row>
    <row r="87" spans="1:6" hidden="1" x14ac:dyDescent="0.2">
      <c r="A87" s="328"/>
      <c r="B87" s="329"/>
      <c r="C87" s="339"/>
      <c r="D87" s="331"/>
      <c r="E87" s="341"/>
      <c r="F87" s="332"/>
    </row>
    <row r="88" spans="1:6" hidden="1" x14ac:dyDescent="0.2">
      <c r="A88" s="328"/>
      <c r="B88" s="329"/>
      <c r="C88" s="339"/>
      <c r="D88" s="331"/>
      <c r="E88" s="341"/>
      <c r="F88" s="332"/>
    </row>
    <row r="89" spans="1:6" s="327" customFormat="1" hidden="1" x14ac:dyDescent="0.2">
      <c r="A89" s="344"/>
      <c r="B89" s="345"/>
      <c r="C89" s="336"/>
      <c r="D89" s="346"/>
      <c r="E89" s="336"/>
      <c r="F89" s="347"/>
    </row>
    <row r="90" spans="1:6" hidden="1" x14ac:dyDescent="0.2">
      <c r="A90" s="328"/>
      <c r="B90" s="329"/>
      <c r="C90" s="339"/>
      <c r="D90" s="331"/>
      <c r="E90" s="341"/>
      <c r="F90" s="332"/>
    </row>
    <row r="91" spans="1:6" hidden="1" x14ac:dyDescent="0.2">
      <c r="A91" s="328"/>
      <c r="B91" s="329"/>
      <c r="C91" s="339"/>
      <c r="D91" s="331"/>
      <c r="E91" s="332"/>
      <c r="F91" s="332"/>
    </row>
    <row r="92" spans="1:6" hidden="1" x14ac:dyDescent="0.2">
      <c r="A92" s="328"/>
      <c r="B92" s="329"/>
      <c r="C92" s="339"/>
      <c r="D92" s="331"/>
      <c r="E92" s="332"/>
      <c r="F92" s="332"/>
    </row>
    <row r="93" spans="1:6" hidden="1" x14ac:dyDescent="0.2">
      <c r="A93" s="328"/>
      <c r="B93" s="329"/>
      <c r="C93" s="339"/>
      <c r="D93" s="331"/>
      <c r="E93" s="332"/>
      <c r="F93" s="332"/>
    </row>
    <row r="94" spans="1:6" hidden="1" x14ac:dyDescent="0.2">
      <c r="A94" s="328"/>
      <c r="B94" s="329"/>
      <c r="C94" s="339"/>
      <c r="D94" s="331"/>
      <c r="E94" s="332"/>
      <c r="F94" s="332"/>
    </row>
    <row r="95" spans="1:6" hidden="1" x14ac:dyDescent="0.2">
      <c r="A95" s="328"/>
      <c r="B95" s="329"/>
      <c r="C95" s="339"/>
      <c r="D95" s="331"/>
      <c r="E95" s="332"/>
      <c r="F95" s="332"/>
    </row>
    <row r="96" spans="1:6" hidden="1" x14ac:dyDescent="0.2">
      <c r="A96" s="328"/>
      <c r="B96" s="329"/>
      <c r="C96" s="339"/>
      <c r="D96" s="331"/>
      <c r="E96" s="332"/>
      <c r="F96" s="332"/>
    </row>
    <row r="97" spans="1:6" hidden="1" x14ac:dyDescent="0.2">
      <c r="A97" s="328"/>
      <c r="B97" s="329"/>
      <c r="C97" s="339"/>
      <c r="D97" s="331"/>
      <c r="E97" s="332"/>
      <c r="F97" s="332"/>
    </row>
    <row r="98" spans="1:6" hidden="1" x14ac:dyDescent="0.2">
      <c r="A98" s="328"/>
      <c r="B98" s="329"/>
      <c r="C98" s="339"/>
      <c r="D98" s="331"/>
      <c r="E98" s="332"/>
      <c r="F98" s="332"/>
    </row>
    <row r="99" spans="1:6" hidden="1" x14ac:dyDescent="0.2">
      <c r="A99" s="328"/>
      <c r="B99" s="329"/>
      <c r="C99" s="339"/>
      <c r="D99" s="331"/>
      <c r="E99" s="332"/>
      <c r="F99" s="332"/>
    </row>
    <row r="100" spans="1:6" hidden="1" x14ac:dyDescent="0.2">
      <c r="A100" s="328"/>
      <c r="B100" s="329"/>
      <c r="C100" s="339"/>
      <c r="D100" s="331"/>
      <c r="E100" s="332"/>
      <c r="F100" s="332"/>
    </row>
    <row r="101" spans="1:6" hidden="1" x14ac:dyDescent="0.2">
      <c r="A101" s="328"/>
      <c r="B101" s="329"/>
      <c r="C101" s="339"/>
      <c r="D101" s="331"/>
      <c r="E101" s="332"/>
      <c r="F101" s="332"/>
    </row>
    <row r="102" spans="1:6" hidden="1" x14ac:dyDescent="0.2">
      <c r="A102" s="328"/>
      <c r="B102" s="329"/>
      <c r="C102" s="339"/>
      <c r="D102" s="331"/>
      <c r="E102" s="332"/>
      <c r="F102" s="332"/>
    </row>
    <row r="103" spans="1:6" hidden="1" x14ac:dyDescent="0.2">
      <c r="A103" s="328"/>
      <c r="B103" s="329"/>
      <c r="C103" s="339"/>
      <c r="D103" s="331"/>
      <c r="E103" s="332"/>
      <c r="F103" s="332"/>
    </row>
    <row r="104" spans="1:6" hidden="1" x14ac:dyDescent="0.2">
      <c r="A104" s="328"/>
      <c r="B104" s="329"/>
      <c r="C104" s="339"/>
      <c r="D104" s="331"/>
      <c r="E104" s="332"/>
      <c r="F104" s="332"/>
    </row>
    <row r="105" spans="1:6" hidden="1" x14ac:dyDescent="0.2">
      <c r="A105" s="328"/>
      <c r="B105" s="329"/>
      <c r="C105" s="339"/>
      <c r="D105" s="331"/>
      <c r="E105" s="332"/>
      <c r="F105" s="332"/>
    </row>
    <row r="106" spans="1:6" hidden="1" x14ac:dyDescent="0.2">
      <c r="A106" s="328"/>
      <c r="B106" s="329"/>
      <c r="C106" s="339"/>
      <c r="D106" s="331"/>
      <c r="E106" s="332"/>
      <c r="F106" s="332"/>
    </row>
    <row r="107" spans="1:6" hidden="1" x14ac:dyDescent="0.2">
      <c r="A107" s="328"/>
      <c r="B107" s="329"/>
      <c r="C107" s="339"/>
      <c r="D107" s="331"/>
      <c r="E107" s="332"/>
      <c r="F107" s="332"/>
    </row>
    <row r="108" spans="1:6" hidden="1" x14ac:dyDescent="0.2">
      <c r="A108" s="328"/>
      <c r="B108" s="329"/>
      <c r="C108" s="339"/>
      <c r="D108" s="331"/>
      <c r="E108" s="332"/>
      <c r="F108" s="332"/>
    </row>
    <row r="109" spans="1:6" hidden="1" x14ac:dyDescent="0.2">
      <c r="A109" s="328"/>
      <c r="B109" s="329"/>
      <c r="C109" s="339"/>
      <c r="D109" s="331"/>
      <c r="E109" s="332"/>
      <c r="F109" s="332"/>
    </row>
    <row r="110" spans="1:6" hidden="1" x14ac:dyDescent="0.2">
      <c r="A110" s="328"/>
      <c r="B110" s="329"/>
      <c r="C110" s="339"/>
      <c r="D110" s="331"/>
      <c r="E110" s="332"/>
      <c r="F110" s="332"/>
    </row>
    <row r="111" spans="1:6" hidden="1" x14ac:dyDescent="0.2">
      <c r="A111" s="328"/>
      <c r="B111" s="329"/>
      <c r="C111" s="339"/>
      <c r="D111" s="331"/>
      <c r="E111" s="332"/>
      <c r="F111" s="332"/>
    </row>
    <row r="112" spans="1:6" hidden="1" x14ac:dyDescent="0.2">
      <c r="A112" s="328"/>
      <c r="B112" s="329"/>
      <c r="C112" s="339"/>
      <c r="D112" s="331"/>
      <c r="E112" s="332"/>
      <c r="F112" s="332"/>
    </row>
    <row r="113" spans="1:6" hidden="1" x14ac:dyDescent="0.2">
      <c r="A113" s="328"/>
      <c r="B113" s="329"/>
      <c r="C113" s="339"/>
      <c r="D113" s="331"/>
      <c r="E113" s="332"/>
      <c r="F113" s="332"/>
    </row>
    <row r="114" spans="1:6" hidden="1" x14ac:dyDescent="0.2">
      <c r="A114" s="328"/>
      <c r="B114" s="329"/>
      <c r="C114" s="339"/>
      <c r="D114" s="331"/>
      <c r="E114" s="332"/>
      <c r="F114" s="332"/>
    </row>
    <row r="115" spans="1:6" hidden="1" x14ac:dyDescent="0.2">
      <c r="A115" s="328"/>
      <c r="B115" s="329"/>
      <c r="C115" s="339"/>
      <c r="D115" s="331"/>
      <c r="E115" s="332"/>
      <c r="F115" s="332"/>
    </row>
    <row r="116" spans="1:6" hidden="1" x14ac:dyDescent="0.2">
      <c r="A116" s="328"/>
      <c r="B116" s="329"/>
      <c r="C116" s="339"/>
      <c r="D116" s="331"/>
      <c r="E116" s="332"/>
      <c r="F116" s="332"/>
    </row>
    <row r="117" spans="1:6" hidden="1" x14ac:dyDescent="0.2">
      <c r="A117" s="328"/>
      <c r="B117" s="329"/>
      <c r="C117" s="339"/>
      <c r="D117" s="331"/>
      <c r="E117" s="332"/>
      <c r="F117" s="332"/>
    </row>
    <row r="118" spans="1:6" hidden="1" x14ac:dyDescent="0.2">
      <c r="A118" s="328"/>
      <c r="B118" s="329"/>
      <c r="C118" s="339"/>
      <c r="D118" s="331"/>
      <c r="E118" s="332"/>
      <c r="F118" s="332"/>
    </row>
    <row r="119" spans="1:6" hidden="1" x14ac:dyDescent="0.2">
      <c r="A119" s="328"/>
      <c r="B119" s="329"/>
      <c r="C119" s="339"/>
      <c r="D119" s="331"/>
      <c r="E119" s="332"/>
      <c r="F119" s="332"/>
    </row>
    <row r="120" spans="1:6" hidden="1" x14ac:dyDescent="0.2">
      <c r="A120" s="328"/>
      <c r="B120" s="329"/>
      <c r="C120" s="339"/>
      <c r="D120" s="331"/>
      <c r="E120" s="332"/>
      <c r="F120" s="332"/>
    </row>
    <row r="121" spans="1:6" hidden="1" x14ac:dyDescent="0.2">
      <c r="A121" s="328"/>
      <c r="B121" s="329"/>
      <c r="C121" s="339"/>
      <c r="D121" s="331"/>
      <c r="E121" s="341"/>
      <c r="F121" s="332"/>
    </row>
    <row r="122" spans="1:6" hidden="1" x14ac:dyDescent="0.2">
      <c r="A122" s="328"/>
      <c r="B122" s="329"/>
      <c r="C122" s="336"/>
      <c r="D122" s="335"/>
      <c r="E122" s="336"/>
      <c r="F122" s="332"/>
    </row>
    <row r="123" spans="1:6" hidden="1" x14ac:dyDescent="0.2">
      <c r="A123" s="328"/>
      <c r="B123" s="329"/>
      <c r="C123" s="339"/>
      <c r="D123" s="331"/>
      <c r="E123" s="332"/>
      <c r="F123" s="332"/>
    </row>
    <row r="124" spans="1:6" hidden="1" x14ac:dyDescent="0.2">
      <c r="A124" s="328"/>
      <c r="B124" s="329"/>
      <c r="C124" s="339"/>
      <c r="D124" s="331"/>
      <c r="E124" s="332"/>
      <c r="F124" s="332"/>
    </row>
    <row r="125" spans="1:6" hidden="1" x14ac:dyDescent="0.2">
      <c r="A125" s="328"/>
      <c r="B125" s="329"/>
      <c r="C125" s="339"/>
      <c r="D125" s="331"/>
      <c r="E125" s="332"/>
      <c r="F125" s="332"/>
    </row>
    <row r="126" spans="1:6" hidden="1" x14ac:dyDescent="0.2">
      <c r="A126" s="328"/>
      <c r="B126" s="329"/>
      <c r="C126" s="339"/>
      <c r="D126" s="331"/>
      <c r="E126" s="332"/>
      <c r="F126" s="332"/>
    </row>
    <row r="127" spans="1:6" s="327" customFormat="1" hidden="1" x14ac:dyDescent="0.2">
      <c r="A127" s="344"/>
      <c r="B127" s="345"/>
      <c r="C127" s="336"/>
      <c r="D127" s="335"/>
      <c r="E127" s="336"/>
      <c r="F127" s="347"/>
    </row>
    <row r="128" spans="1:6" hidden="1" x14ac:dyDescent="0.2">
      <c r="A128" s="328"/>
      <c r="B128" s="329"/>
      <c r="C128" s="339"/>
      <c r="D128" s="331"/>
      <c r="E128" s="332"/>
      <c r="F128" s="332"/>
    </row>
    <row r="129" spans="1:6" s="327" customFormat="1" hidden="1" x14ac:dyDescent="0.2">
      <c r="A129" s="344"/>
      <c r="B129" s="345"/>
      <c r="C129" s="336"/>
      <c r="D129" s="335"/>
      <c r="E129" s="336"/>
      <c r="F129" s="347"/>
    </row>
    <row r="130" spans="1:6" hidden="1" x14ac:dyDescent="0.2">
      <c r="A130" s="328"/>
      <c r="B130" s="329"/>
      <c r="C130" s="339"/>
      <c r="D130" s="331"/>
      <c r="E130" s="332"/>
      <c r="F130" s="332"/>
    </row>
    <row r="131" spans="1:6" hidden="1" x14ac:dyDescent="0.2">
      <c r="A131" s="328"/>
      <c r="B131" s="329"/>
      <c r="C131" s="339"/>
      <c r="D131" s="331"/>
      <c r="E131" s="332"/>
      <c r="F131" s="332"/>
    </row>
    <row r="132" spans="1:6" hidden="1" x14ac:dyDescent="0.2">
      <c r="A132" s="328"/>
      <c r="B132" s="329"/>
      <c r="C132" s="339"/>
      <c r="D132" s="331"/>
      <c r="E132" s="332"/>
      <c r="F132" s="332"/>
    </row>
    <row r="133" spans="1:6" hidden="1" x14ac:dyDescent="0.2">
      <c r="A133" s="328"/>
      <c r="B133" s="329"/>
      <c r="C133" s="339"/>
      <c r="D133" s="331"/>
      <c r="E133" s="332"/>
      <c r="F133" s="332"/>
    </row>
    <row r="134" spans="1:6" hidden="1" x14ac:dyDescent="0.2">
      <c r="A134" s="328"/>
      <c r="B134" s="329"/>
      <c r="C134" s="339"/>
      <c r="D134" s="331"/>
      <c r="E134" s="332"/>
      <c r="F134" s="332"/>
    </row>
    <row r="135" spans="1:6" hidden="1" x14ac:dyDescent="0.2">
      <c r="A135" s="328"/>
      <c r="B135" s="329"/>
      <c r="C135" s="339"/>
      <c r="D135" s="331"/>
      <c r="E135" s="332"/>
      <c r="F135" s="332"/>
    </row>
    <row r="136" spans="1:6" s="327" customFormat="1" hidden="1" x14ac:dyDescent="0.2">
      <c r="A136" s="344"/>
      <c r="B136" s="345"/>
      <c r="C136" s="336"/>
      <c r="D136" s="335"/>
      <c r="E136" s="336"/>
      <c r="F136" s="347"/>
    </row>
    <row r="137" spans="1:6" hidden="1" x14ac:dyDescent="0.2">
      <c r="A137" s="328"/>
      <c r="B137" s="329"/>
      <c r="C137" s="339"/>
      <c r="D137" s="332"/>
      <c r="E137" s="341"/>
      <c r="F137" s="332"/>
    </row>
    <row r="138" spans="1:6" s="327" customFormat="1" hidden="1" x14ac:dyDescent="0.2">
      <c r="A138" s="328"/>
      <c r="B138" s="329"/>
      <c r="C138" s="336"/>
      <c r="D138" s="332"/>
      <c r="E138" s="341"/>
      <c r="F138" s="347"/>
    </row>
    <row r="139" spans="1:6" s="327" customFormat="1" hidden="1" x14ac:dyDescent="0.2">
      <c r="A139" s="344"/>
      <c r="B139" s="345"/>
      <c r="C139" s="336"/>
      <c r="D139" s="335"/>
      <c r="E139" s="336"/>
      <c r="F139" s="347"/>
    </row>
    <row r="140" spans="1:6" s="349" customFormat="1" hidden="1" x14ac:dyDescent="0.2">
      <c r="A140" s="347"/>
      <c r="B140" s="347"/>
      <c r="C140" s="336"/>
      <c r="D140" s="335"/>
      <c r="E140" s="336"/>
      <c r="F140" s="347"/>
    </row>
    <row r="141" spans="1:6" s="348" customFormat="1" hidden="1" x14ac:dyDescent="0.2">
      <c r="A141" s="350"/>
      <c r="B141" s="351"/>
      <c r="C141" s="339"/>
      <c r="D141" s="332"/>
      <c r="E141" s="341"/>
      <c r="F141" s="332"/>
    </row>
    <row r="142" spans="1:6" s="348" customFormat="1" hidden="1" x14ac:dyDescent="0.2">
      <c r="A142" s="332"/>
      <c r="B142" s="332"/>
      <c r="C142" s="339"/>
      <c r="D142" s="332"/>
      <c r="E142" s="341"/>
      <c r="F142" s="332"/>
    </row>
    <row r="143" spans="1:6" s="349" customFormat="1" hidden="1" x14ac:dyDescent="0.2">
      <c r="A143" s="347"/>
      <c r="B143" s="347"/>
      <c r="C143" s="336"/>
      <c r="D143" s="335"/>
      <c r="E143" s="336"/>
      <c r="F143" s="347"/>
    </row>
    <row r="144" spans="1:6" s="348" customFormat="1" hidden="1" x14ac:dyDescent="0.2">
      <c r="A144" s="328"/>
      <c r="B144" s="351"/>
      <c r="C144" s="339"/>
      <c r="D144" s="332"/>
      <c r="E144" s="341"/>
      <c r="F144" s="332"/>
    </row>
    <row r="145" spans="1:7" s="348" customFormat="1" ht="12" hidden="1" customHeight="1" x14ac:dyDescent="0.2">
      <c r="A145" s="332"/>
      <c r="B145" s="332"/>
      <c r="C145" s="339"/>
      <c r="D145" s="332"/>
      <c r="E145" s="341"/>
      <c r="F145" s="332"/>
    </row>
    <row r="146" spans="1:7" s="349" customFormat="1" ht="12" hidden="1" customHeight="1" x14ac:dyDescent="0.2">
      <c r="A146" s="347"/>
      <c r="B146" s="347"/>
      <c r="C146" s="336"/>
      <c r="D146" s="335"/>
      <c r="E146" s="336"/>
      <c r="F146" s="347"/>
    </row>
    <row r="147" spans="1:7" s="348" customFormat="1" ht="12" hidden="1" customHeight="1" x14ac:dyDescent="0.2">
      <c r="A147" s="332"/>
      <c r="B147" s="351"/>
      <c r="C147" s="339"/>
      <c r="D147" s="332"/>
      <c r="E147" s="341"/>
      <c r="F147" s="332"/>
    </row>
    <row r="148" spans="1:7" s="348" customFormat="1" ht="12" hidden="1" customHeight="1" x14ac:dyDescent="0.2">
      <c r="A148" s="332"/>
      <c r="B148" s="332"/>
      <c r="C148" s="339"/>
      <c r="D148" s="332"/>
      <c r="E148" s="341"/>
      <c r="F148" s="332"/>
    </row>
    <row r="149" spans="1:7" s="348" customFormat="1" ht="12" hidden="1" customHeight="1" x14ac:dyDescent="0.2">
      <c r="A149" s="332"/>
      <c r="B149" s="332"/>
      <c r="C149" s="339"/>
      <c r="D149" s="332"/>
      <c r="E149" s="341"/>
      <c r="F149" s="332"/>
    </row>
    <row r="150" spans="1:7" s="349" customFormat="1" hidden="1" x14ac:dyDescent="0.2">
      <c r="A150" s="347"/>
      <c r="B150" s="347"/>
      <c r="C150" s="336"/>
      <c r="D150" s="335"/>
      <c r="E150" s="336"/>
      <c r="F150" s="347"/>
    </row>
    <row r="151" spans="1:7" ht="25.5" hidden="1" customHeight="1" x14ac:dyDescent="0.2">
      <c r="A151" s="352"/>
      <c r="B151" s="352"/>
      <c r="C151" s="353"/>
      <c r="D151" s="354"/>
      <c r="E151" s="353"/>
      <c r="F151" s="355"/>
    </row>
    <row r="152" spans="1:7" hidden="1" x14ac:dyDescent="0.2">
      <c r="A152" s="356" t="s">
        <v>511</v>
      </c>
      <c r="B152" s="356"/>
      <c r="C152" s="356"/>
      <c r="D152" s="356"/>
      <c r="E152" s="356"/>
      <c r="F152" s="356"/>
    </row>
    <row r="153" spans="1:7" hidden="1" x14ac:dyDescent="0.2">
      <c r="A153" s="356"/>
      <c r="B153" s="356"/>
      <c r="C153" s="356"/>
      <c r="D153" s="356"/>
      <c r="E153" s="356"/>
      <c r="F153" s="356"/>
    </row>
    <row r="154" spans="1:7" hidden="1" x14ac:dyDescent="0.2">
      <c r="A154" s="356"/>
      <c r="B154" s="356"/>
      <c r="C154" s="356"/>
      <c r="D154" s="356"/>
      <c r="E154" s="356"/>
      <c r="F154" s="356"/>
      <c r="G154" s="357"/>
    </row>
    <row r="155" spans="1:7" hidden="1" x14ac:dyDescent="0.2">
      <c r="A155" s="348"/>
      <c r="B155" s="348"/>
      <c r="C155" s="348"/>
      <c r="D155" s="358"/>
      <c r="E155" s="348"/>
      <c r="F155" s="348"/>
    </row>
    <row r="156" spans="1:7" hidden="1" x14ac:dyDescent="0.2">
      <c r="A156" s="356"/>
      <c r="B156" s="356"/>
      <c r="C156" s="356"/>
      <c r="D156" s="356"/>
      <c r="E156" s="356"/>
      <c r="F156" s="356"/>
    </row>
    <row r="157" spans="1:7" hidden="1" x14ac:dyDescent="0.2">
      <c r="A157" s="356"/>
      <c r="B157" s="356"/>
      <c r="C157" s="356"/>
      <c r="D157" s="356"/>
      <c r="E157" s="356"/>
      <c r="F157" s="356"/>
    </row>
    <row r="158" spans="1:7" x14ac:dyDescent="0.2">
      <c r="A158" s="356"/>
      <c r="B158" s="356"/>
      <c r="C158" s="356"/>
      <c r="D158" s="356"/>
      <c r="E158" s="356"/>
      <c r="F158" s="356"/>
    </row>
    <row r="159" spans="1:7" x14ac:dyDescent="0.2">
      <c r="A159" s="356"/>
      <c r="B159" s="356"/>
      <c r="C159" s="356"/>
      <c r="D159" s="356"/>
      <c r="E159" s="356"/>
      <c r="F159" s="356"/>
    </row>
    <row r="160" spans="1:7" x14ac:dyDescent="0.2">
      <c r="A160" s="356"/>
      <c r="B160" s="356"/>
      <c r="C160" s="356"/>
      <c r="D160" s="356"/>
      <c r="E160" s="356"/>
      <c r="F160" s="356"/>
    </row>
    <row r="161" spans="1:6" x14ac:dyDescent="0.2">
      <c r="A161" s="356"/>
      <c r="B161" s="356"/>
      <c r="C161" s="356"/>
      <c r="D161" s="356"/>
      <c r="E161" s="356"/>
      <c r="F161" s="356"/>
    </row>
    <row r="162" spans="1:6" x14ac:dyDescent="0.2">
      <c r="A162" s="356"/>
      <c r="B162" s="356"/>
      <c r="C162" s="356"/>
      <c r="D162" s="356"/>
      <c r="E162" s="356"/>
      <c r="F162" s="356"/>
    </row>
    <row r="163" spans="1:6" x14ac:dyDescent="0.2">
      <c r="A163" s="356"/>
      <c r="B163" s="356"/>
      <c r="C163" s="356"/>
      <c r="D163" s="356"/>
      <c r="E163" s="356"/>
      <c r="F163" s="356"/>
    </row>
    <row r="164" spans="1:6" x14ac:dyDescent="0.2">
      <c r="A164" s="356"/>
      <c r="B164" s="356"/>
      <c r="C164" s="356"/>
      <c r="D164" s="356"/>
      <c r="E164" s="356"/>
      <c r="F164" s="356"/>
    </row>
    <row r="165" spans="1:6" x14ac:dyDescent="0.2">
      <c r="A165" s="356"/>
      <c r="B165" s="356"/>
      <c r="C165" s="356"/>
      <c r="D165" s="356"/>
      <c r="E165" s="356"/>
      <c r="F165" s="356"/>
    </row>
    <row r="166" spans="1:6" x14ac:dyDescent="0.2">
      <c r="A166" s="356"/>
      <c r="B166" s="356"/>
      <c r="C166" s="356"/>
      <c r="D166" s="356"/>
      <c r="E166" s="356"/>
      <c r="F166" s="356"/>
    </row>
    <row r="167" spans="1:6" x14ac:dyDescent="0.2">
      <c r="A167" s="356"/>
      <c r="B167" s="356"/>
      <c r="C167" s="356"/>
      <c r="D167" s="356"/>
      <c r="E167" s="356"/>
      <c r="F167" s="356"/>
    </row>
  </sheetData>
  <mergeCells count="16">
    <mergeCell ref="A164:F164"/>
    <mergeCell ref="A165:F165"/>
    <mergeCell ref="A166:F166"/>
    <mergeCell ref="A167:F167"/>
    <mergeCell ref="A158:F158"/>
    <mergeCell ref="A159:F159"/>
    <mergeCell ref="A160:F160"/>
    <mergeCell ref="A161:F161"/>
    <mergeCell ref="A162:F162"/>
    <mergeCell ref="A163:F163"/>
    <mergeCell ref="A2:E2"/>
    <mergeCell ref="A152:F152"/>
    <mergeCell ref="A153:F153"/>
    <mergeCell ref="A154:G154"/>
    <mergeCell ref="A156:F156"/>
    <mergeCell ref="A157:F157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4_2020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2020-05-15T07:18:43Z</cp:lastPrinted>
  <dcterms:created xsi:type="dcterms:W3CDTF">2017-03-15T06:48:16Z</dcterms:created>
  <dcterms:modified xsi:type="dcterms:W3CDTF">2020-05-21T10:24:15Z</dcterms:modified>
</cp:coreProperties>
</file>