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1\"/>
    </mc:Choice>
  </mc:AlternateContent>
  <bookViews>
    <workbookView xWindow="0" yWindow="0" windowWidth="14385" windowHeight="4515" tabRatio="599"/>
  </bookViews>
  <sheets>
    <sheet name="Doplň. ukaz. 11_2021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61" i="6" l="1"/>
  <c r="C50" i="6"/>
  <c r="E50" i="6" s="1"/>
  <c r="C28" i="5"/>
  <c r="C23" i="5"/>
  <c r="H471" i="2" l="1"/>
  <c r="H448" i="2"/>
  <c r="H442" i="2"/>
  <c r="H432" i="2"/>
  <c r="H343" i="2"/>
  <c r="H255" i="2"/>
  <c r="H215" i="2"/>
  <c r="H177" i="2"/>
  <c r="H136" i="2"/>
  <c r="H60" i="2"/>
  <c r="H37" i="2"/>
  <c r="H467" i="2"/>
  <c r="H466" i="2"/>
  <c r="H465" i="2"/>
  <c r="H464" i="2"/>
  <c r="H463" i="2"/>
  <c r="H441" i="2"/>
  <c r="H438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36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G274" i="3"/>
  <c r="G268" i="3"/>
  <c r="G197" i="3"/>
  <c r="G151" i="3"/>
  <c r="G125" i="3"/>
  <c r="G113" i="3"/>
  <c r="G95" i="3"/>
  <c r="G61" i="3"/>
  <c r="G25" i="3"/>
  <c r="G267" i="3"/>
  <c r="G266" i="3"/>
  <c r="G265" i="3"/>
  <c r="G264" i="3"/>
  <c r="G263" i="3"/>
  <c r="G262" i="3"/>
  <c r="G261" i="3"/>
  <c r="G260" i="3"/>
  <c r="G259" i="3"/>
  <c r="G258" i="3"/>
  <c r="G257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23" i="3"/>
  <c r="G122" i="3"/>
  <c r="G121" i="3"/>
  <c r="G120" i="3"/>
  <c r="G119" i="3"/>
  <c r="G110" i="3"/>
  <c r="G109" i="3"/>
  <c r="G108" i="3"/>
  <c r="G107" i="3"/>
  <c r="G106" i="3"/>
  <c r="G105" i="3"/>
  <c r="G104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60" i="2" l="1"/>
  <c r="F95" i="3" l="1"/>
  <c r="D95" i="3"/>
  <c r="E95" i="3"/>
  <c r="H293" i="2" l="1"/>
  <c r="H292" i="2"/>
  <c r="H289" i="2" l="1"/>
  <c r="G255" i="2" l="1"/>
  <c r="E255" i="2"/>
  <c r="F255" i="2"/>
  <c r="H254" i="2"/>
  <c r="G37" i="2" l="1"/>
  <c r="F37" i="2"/>
  <c r="E37" i="2"/>
  <c r="H35" i="2"/>
  <c r="H10" i="2" l="1"/>
  <c r="G136" i="2" l="1"/>
  <c r="G177" i="2"/>
  <c r="G215" i="2"/>
  <c r="G343" i="2"/>
  <c r="G432" i="2"/>
  <c r="G442" i="2"/>
  <c r="G471" i="2"/>
  <c r="G448" i="2" l="1"/>
  <c r="F25" i="3" l="1"/>
  <c r="H175" i="2" l="1"/>
  <c r="E18" i="4" l="1"/>
  <c r="F61" i="3" l="1"/>
  <c r="E61" i="3"/>
  <c r="D61" i="3"/>
  <c r="G32" i="3"/>
  <c r="E25" i="3"/>
  <c r="D25" i="3"/>
  <c r="F60" i="2"/>
  <c r="E60" i="2"/>
  <c r="F17" i="4" l="1"/>
  <c r="F13" i="4"/>
  <c r="F12" i="4"/>
  <c r="F11" i="4"/>
  <c r="H296" i="2" l="1"/>
  <c r="H9" i="2" l="1"/>
  <c r="F125" i="3" l="1"/>
  <c r="D125" i="3"/>
  <c r="E125" i="3"/>
  <c r="G124" i="3"/>
  <c r="H135" i="2" l="1"/>
  <c r="E14" i="4" l="1"/>
  <c r="G9" i="3" l="1"/>
  <c r="F136" i="2" l="1"/>
  <c r="E136" i="2"/>
  <c r="H69" i="2" l="1"/>
  <c r="H68" i="2"/>
  <c r="F268" i="3" l="1"/>
  <c r="F197" i="3"/>
  <c r="F151" i="3"/>
  <c r="F113" i="3"/>
  <c r="F274" i="3" l="1"/>
  <c r="F442" i="2"/>
  <c r="E442" i="2"/>
  <c r="H341" i="2" l="1"/>
  <c r="H315" i="2"/>
  <c r="H295" i="2"/>
  <c r="H294" i="2"/>
  <c r="H291" i="2"/>
  <c r="H290" i="2"/>
  <c r="H176" i="2" l="1"/>
  <c r="H174" i="2"/>
  <c r="F177" i="2"/>
  <c r="E177" i="2"/>
  <c r="D18" i="4" l="1"/>
  <c r="C18" i="4"/>
  <c r="F16" i="4"/>
  <c r="D14" i="4"/>
  <c r="F14" i="4" s="1"/>
  <c r="C14" i="4"/>
  <c r="F10" i="4"/>
  <c r="F18" i="4" l="1"/>
  <c r="G256" i="3" l="1"/>
  <c r="G255" i="3"/>
  <c r="H469" i="2" l="1"/>
  <c r="H468" i="2"/>
  <c r="H352" i="2"/>
  <c r="H342" i="2"/>
  <c r="H340" i="2"/>
  <c r="H214" i="2"/>
  <c r="H185" i="2"/>
  <c r="H184" i="2"/>
  <c r="H183" i="2"/>
  <c r="H173" i="2"/>
  <c r="H172" i="2"/>
  <c r="H171" i="2"/>
  <c r="H170" i="2"/>
  <c r="H70" i="2" l="1"/>
  <c r="H67" i="2"/>
  <c r="F471" i="2"/>
  <c r="F432" i="2"/>
  <c r="F343" i="2"/>
  <c r="F215" i="2"/>
  <c r="F448" i="2" l="1"/>
  <c r="E268" i="3" l="1"/>
  <c r="D268" i="3"/>
  <c r="E197" i="3"/>
  <c r="D197" i="3"/>
  <c r="E151" i="3"/>
  <c r="D151" i="3"/>
  <c r="E113" i="3"/>
  <c r="D113" i="3"/>
  <c r="E274" i="3" l="1"/>
  <c r="D274" i="3"/>
  <c r="E215" i="2" l="1"/>
  <c r="E471" i="2" l="1"/>
  <c r="E432" i="2"/>
  <c r="E343" i="2"/>
  <c r="E448" i="2" l="1"/>
</calcChain>
</file>

<file path=xl/sharedStrings.xml><?xml version="1.0" encoding="utf-8"?>
<sst xmlns="http://schemas.openxmlformats.org/spreadsheetml/2006/main" count="1034" uniqueCount="686">
  <si>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</si>
  <si>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</si>
  <si>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</si>
  <si>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</si>
  <si>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</si>
  <si>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</si>
  <si>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</si>
  <si>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</si>
  <si>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</si>
  <si>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</si>
  <si>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</si>
  <si>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</si>
  <si>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</si>
  <si>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</si>
  <si>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</si>
  <si>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</si>
  <si>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</si>
  <si>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</si>
  <si>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</si>
  <si>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</si>
  <si>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</si>
  <si>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</si>
  <si>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</si>
  <si>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</si>
  <si>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</si>
  <si>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</si>
  <si>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</si>
  <si>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</si>
  <si>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</si>
  <si>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</si>
  <si>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</si>
  <si>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</si>
  <si>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</si>
  <si>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</si>
  <si>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</si>
  <si>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</si>
  <si>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</si>
  <si>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</si>
  <si>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</si>
  <si>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</si>
  <si>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</si>
  <si>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</si>
  <si>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</si>
  <si>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</si>
  <si>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</si>
  <si>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</si>
  <si>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</si>
  <si>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</si>
  <si>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</si>
  <si>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</si>
  <si>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</si>
  <si>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</si>
  <si>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</si>
  <si>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</si>
  <si>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</si>
  <si>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</si>
  <si>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</si>
  <si>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</si>
  <si>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</si>
  <si>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</si>
  <si>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</si>
  <si>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</si>
  <si>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</si>
  <si>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</si>
  <si>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</si>
  <si>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</si>
  <si>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</si>
  <si>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</si>
  <si>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</si>
  <si>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</si>
  <si>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</si>
  <si>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</si>
  <si>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</si>
  <si>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</si>
  <si>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</si>
  <si>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</si>
  <si>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</si>
  <si>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</si>
  <si>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</si>
  <si>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</si>
  <si>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</si>
  <si>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</si>
  <si>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</si>
  <si>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</si>
  <si>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</si>
  <si>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</si>
  <si>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</si>
  <si>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</si>
  <si>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</si>
  <si>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</si>
  <si>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</si>
  <si>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</si>
  <si>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</si>
  <si>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</si>
  <si>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</si>
  <si>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</si>
  <si>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</si>
  <si>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</si>
  <si>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</si>
  <si>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</si>
  <si>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</si>
  <si>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</si>
  <si>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</si>
  <si>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</si>
  <si>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</si>
  <si>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</si>
  <si>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</si>
  <si>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</si>
  <si>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</si>
  <si>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</si>
  <si>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</si>
  <si>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</si>
  <si>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</si>
  <si>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</si>
  <si>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</si>
  <si>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</si>
  <si>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</si>
  <si>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</si>
  <si>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</si>
  <si>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</si>
  <si>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</si>
  <si>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</si>
  <si>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</si>
  <si>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</si>
  <si>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</si>
  <si>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</si>
  <si>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</si>
  <si>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</si>
  <si>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</si>
  <si>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</si>
  <si>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</si>
  <si>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</si>
  <si>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</si>
  <si>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</si>
  <si>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</si>
  <si>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</si>
  <si>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</si>
  <si>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</si>
  <si>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</si>
  <si>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</si>
  <si>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</si>
  <si>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</si>
  <si>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</si>
  <si>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</si>
  <si>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</si>
  <si>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</si>
  <si>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</si>
  <si>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</si>
  <si>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</si>
  <si>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</si>
  <si>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</si>
  <si>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</si>
  <si>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</si>
  <si>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</si>
  <si>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</si>
  <si>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</si>
  <si>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</si>
  <si>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</si>
  <si>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</si>
  <si>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</si>
  <si>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</si>
  <si>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</si>
  <si>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</si>
  <si>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</si>
  <si>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</si>
  <si>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</si>
  <si>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</si>
  <si>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</si>
  <si>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</si>
  <si>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</si>
  <si>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</si>
  <si>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</si>
  <si>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</si>
  <si>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</si>
  <si>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</si>
  <si>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</si>
  <si>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</si>
  <si>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</si>
  <si>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</si>
  <si>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</si>
  <si>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</si>
  <si>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</si>
  <si>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</si>
  <si>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</si>
  <si>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</si>
  <si>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</si>
  <si>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</si>
  <si>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</si>
  <si>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</si>
  <si>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</si>
  <si>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</si>
  <si>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</si>
  <si>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</si>
  <si>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</si>
  <si>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</si>
  <si>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</si>
  <si>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</si>
  <si>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</si>
  <si>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</si>
  <si>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</si>
  <si>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</si>
  <si>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</si>
  <si>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</si>
  <si>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</si>
  <si>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</si>
  <si>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</si>
  <si>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</si>
  <si>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</si>
  <si>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</si>
  <si>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</si>
  <si>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</si>
  <si>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</si>
  <si>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</si>
  <si>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</si>
  <si>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</si>
  <si>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</si>
  <si>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</si>
  <si>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</si>
  <si>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</si>
  <si>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</si>
  <si>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</si>
  <si>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</si>
  <si>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</si>
  <si>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</si>
  <si>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</si>
  <si>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</si>
  <si>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</si>
  <si>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</si>
  <si>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</si>
  <si>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</si>
  <si>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</si>
  <si>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</si>
  <si>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</si>
  <si>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</si>
  <si>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</si>
  <si>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</si>
  <si>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</si>
  <si>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</si>
  <si>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</si>
  <si>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</si>
  <si>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</si>
  <si>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</si>
  <si>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</si>
  <si>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</si>
  <si>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</si>
  <si>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</si>
  <si>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</si>
  <si>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</si>
  <si>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</si>
  <si>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</si>
  <si>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</si>
  <si>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</si>
  <si>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</si>
  <si>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</si>
  <si>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</si>
  <si>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</si>
  <si>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</si>
  <si>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</si>
  <si>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</si>
  <si>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</si>
  <si>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</si>
  <si>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</si>
  <si>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</si>
  <si>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</si>
  <si>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</si>
  <si>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</si>
  <si>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</si>
  <si>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</si>
  <si>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</si>
  <si>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</si>
  <si>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</si>
  <si>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</si>
  <si>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</si>
  <si>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</si>
  <si>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</si>
  <si>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</si>
  <si>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</si>
  <si>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</si>
  <si>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</si>
  <si>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</si>
  <si>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</si>
  <si>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</si>
  <si>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</si>
  <si>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</si>
  <si>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</si>
  <si>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</si>
  <si>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</si>
  <si>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</si>
  <si>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</si>
  <si>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</si>
  <si>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</si>
  <si>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</si>
  <si>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</si>
  <si>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</si>
  <si>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</si>
  <si>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</si>
  <si>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</si>
  <si>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</si>
  <si>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</si>
  <si>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</si>
  <si>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</si>
  <si>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</si>
  <si>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</si>
  <si>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</si>
  <si>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</si>
  <si>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</si>
  <si>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</si>
  <si>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</si>
  <si>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</si>
  <si>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</si>
  <si>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</si>
  <si>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</si>
  <si>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</si>
  <si>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</si>
  <si>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</si>
  <si>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</si>
  <si>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</si>
  <si>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</si>
  <si>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</si>
  <si>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</si>
  <si>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</si>
  <si>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</si>
  <si>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</si>
  <si>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</si>
  <si>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</si>
  <si>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</si>
  <si>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</si>
  <si>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</si>
  <si>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</si>
  <si>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</si>
  <si>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</si>
  <si>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</si>
  <si>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</si>
  <si>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</si>
  <si>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</si>
  <si>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</si>
  <si>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</si>
  <si>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</si>
  <si>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</si>
  <si>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</si>
  <si>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</si>
  <si>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</si>
  <si>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</si>
  <si>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</si>
  <si>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</si>
  <si>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</si>
  <si>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</si>
  <si>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</si>
  <si>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</si>
  <si>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</si>
  <si>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</si>
  <si>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</si>
  <si>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</si>
  <si>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</si>
  <si>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</si>
  <si>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</si>
  <si>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</si>
  <si>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</si>
  <si>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</si>
  <si>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</si>
  <si>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</si>
  <si>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</si>
  <si>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</si>
  <si>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</si>
  <si>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</si>
  <si>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</si>
  <si>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</si>
  <si>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</si>
  <si>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</si>
  <si>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</si>
  <si>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</si>
  <si>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</si>
  <si>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</si>
  <si>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</si>
  <si>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</si>
  <si>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</si>
  <si>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</si>
  <si>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</si>
  <si>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</si>
  <si>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</si>
  <si>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</si>
  <si>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</si>
  <si>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</si>
  <si>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</si>
  <si>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</si>
  <si>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</si>
  <si>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</si>
  <si>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</si>
  <si>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</si>
  <si>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</si>
  <si>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</si>
  <si>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</si>
  <si>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</si>
  <si>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</si>
  <si>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</si>
  <si>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</si>
  <si>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</si>
  <si>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</si>
  <si>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</si>
  <si>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</si>
  <si>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</si>
  <si>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</si>
  <si>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</si>
  <si>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</si>
  <si>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</si>
  <si>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</si>
  <si>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</si>
  <si>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</si>
  <si>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</si>
  <si>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</si>
  <si>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</si>
  <si>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</si>
  <si>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</si>
  <si>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</si>
  <si>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</si>
  <si>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</si>
  <si>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</si>
  <si>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</si>
  <si>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</si>
  <si>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</si>
  <si>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</si>
  <si>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</si>
  <si>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</si>
  <si>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</si>
  <si>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</si>
  <si>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</si>
  <si>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</si>
  <si>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</si>
  <si>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</si>
  <si>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</si>
  <si>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</si>
  <si>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</si>
  <si>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</si>
  <si>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</si>
  <si>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</si>
  <si>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</si>
  <si>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</si>
  <si>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</si>
  <si>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</si>
  <si>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</si>
  <si>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</si>
  <si>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</si>
  <si>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</si>
  <si>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</si>
  <si>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</si>
  <si>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</si>
  <si>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</si>
  <si>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</si>
  <si>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</si>
  <si>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</si>
  <si>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</si>
  <si>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</si>
  <si>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</si>
  <si>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</si>
  <si>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</si>
  <si>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</si>
  <si>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</si>
  <si>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</si>
  <si>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</si>
  <si>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</si>
  <si>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</si>
  <si>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</si>
  <si>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</si>
  <si>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</si>
  <si>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</si>
  <si>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</si>
  <si>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</si>
  <si>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</si>
  <si>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</si>
  <si>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</si>
  <si>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</si>
  <si>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</si>
  <si>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</si>
  <si>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</si>
  <si>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</si>
  <si>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</si>
  <si>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</si>
  <si>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</si>
  <si>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</si>
  <si>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Přijaté nekapitálové prostř. a náhr. - nebytové hospodářství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</si>
  <si>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</si>
  <si>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</si>
  <si>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</si>
  <si>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</si>
  <si>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</si>
  <si>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</si>
  <si>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</si>
  <si>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</si>
  <si>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</si>
  <si>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</si>
  <si>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</si>
  <si>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</si>
  <si>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</si>
  <si>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</si>
  <si>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</si>
  <si>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</si>
  <si>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</si>
  <si>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</si>
  <si>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</si>
  <si>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</si>
  <si>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</si>
  <si>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</si>
  <si>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</si>
  <si>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</si>
  <si>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</si>
  <si>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</si>
  <si>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</si>
  <si>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</si>
  <si>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</si>
  <si>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</si>
  <si>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</si>
  <si>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</si>
  <si>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</si>
  <si>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</si>
  <si>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</si>
  <si>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</si>
  <si>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</si>
  <si>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</si>
  <si>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</si>
  <si>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</si>
  <si>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</si>
  <si>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</si>
  <si>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</si>
  <si>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</si>
  <si>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</si>
  <si>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</si>
  <si>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</si>
  <si>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</si>
  <si>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</si>
  <si>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</si>
  <si>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                                                ROZPOČET PŘÍJMŮ NA ROK 2021</t>
  </si>
  <si>
    <t>ROZPOČET VÝDAJŮ NA ROK 2021</t>
  </si>
  <si>
    <t>1-11/2021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</si>
  <si>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</si>
  <si>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</si>
  <si>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</si>
  <si>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>Investiční přijaté transfery ze státních fondů - Učebna pod nebem - ZŠ Na Valtické, Břeclav</t>
  </si>
  <si>
    <t>Investiční přijaté transfery ze státních fondů - Hmyzí zahrada - MŠ Kupkova, Břeclav</t>
  </si>
  <si>
    <t>Investiční přijaté transfery ze státních fondů - Přírodní zahrada MŠ Na Valtické</t>
  </si>
  <si>
    <t>Investiční přijaté transfery ze státních fondů - Venkovní učebna ZŠ J. Noháče</t>
  </si>
  <si>
    <t>Ostatní investiční transfery ze SR - ZŠ Komenského - speciální učebny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</si>
  <si>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</si>
  <si>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</si>
  <si>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</si>
  <si>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Přijaté nekapitálové příspěvky - sběr a svoz komunálních odpadů</t>
  </si>
  <si>
    <t>Místní poplatek z pobytu</t>
  </si>
  <si>
    <t>Neinv. transf. z všeob. pokl. správy SR-Asistence pro sčítací komisaře SLBD 2021</t>
  </si>
  <si>
    <t>Ost. inv. přijaté transfery ze SR - OPŽP - Systém svozu v Břeclavi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</si>
  <si>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</si>
  <si>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</si>
  <si>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</si>
  <si>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</si>
  <si>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inv. přij. transfery ze SR - OPZ - projekt ,,E-ÚŘAD"</t>
  </si>
  <si>
    <t>Přijaté nekapitál. přísp. a náhrady -  (komunální služby a územní rozvoj j.n.)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</si>
  <si>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</si>
  <si>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</si>
  <si>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</si>
  <si>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</si>
  <si>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</si>
  <si>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</si>
  <si>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</si>
  <si>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</si>
  <si>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</si>
  <si>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</si>
  <si>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Neinv. přij. transfery od krajů - projekt ,,Záhneme za jeden provaz" ZŠ Slovácká</t>
  </si>
  <si>
    <t>Neinv. přij. transfery z kraje - projet na poskyt.</t>
  </si>
  <si>
    <t>Přijaté neinv. dary-ost. spr. v obl. hosp. opatření pro krizové stavy (Tornádo 2021)</t>
  </si>
  <si>
    <t>Neinv. přij. transfery od krajů - dovybavení dětského dopr. hřiště</t>
  </si>
  <si>
    <t>Ostatní investiční transfery ze SR - IROP -rekonstr. autobus. zastávky CH.N.V.</t>
  </si>
  <si>
    <t xml:space="preserve">Ost. inv. transf. ze SR - Úpr. křiž. Mládežnická x Bratislavská pro cyklostezku 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</si>
  <si>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</si>
  <si>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</si>
  <si>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</si>
  <si>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</si>
  <si>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</si>
  <si>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Neinv. přij. transfery od krajů - oprava ,,Božích muk" ze Staré Břeclavi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</si>
  <si>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</si>
  <si>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</si>
  <si>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</si>
  <si>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</si>
  <si>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>Ostatní neinv. přijaté transfery ze SR - OPŽP ,,Zeleň Lidická, Jánský dvůr</t>
  </si>
  <si>
    <t xml:space="preserve">Ostatní finanční operace </t>
  </si>
  <si>
    <t>Přijaté pojistné náhrady - veřejné osvětlení</t>
  </si>
  <si>
    <t>Přijaté nekap. příspěvky a náhrady - ost. činnosti ve zdravotnictví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</si>
  <si>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</si>
  <si>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</si>
  <si>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</si>
  <si>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</si>
  <si>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</si>
  <si>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>Ostat. invest. přij. transf. ze SR - modernizace MKDS 2021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</si>
  <si>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</si>
  <si>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</si>
  <si>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</si>
  <si>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</si>
  <si>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 xml:space="preserve">                    Tabulka doplňujících ukazatelů za období 11/2021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</si>
  <si>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</si>
  <si>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</si>
  <si>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</si>
  <si>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</si>
  <si>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</si>
  <si>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</si>
  <si>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</si>
  <si>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</si>
  <si>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</si>
  <si>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</si>
  <si>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</si>
  <si>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Pořízení ochranných pomůcek - respirátory pro zaměstnance</t>
  </si>
  <si>
    <t>030 OKT</t>
  </si>
  <si>
    <t>Pořízení ochranných pomůcek (krizové řízení)</t>
  </si>
  <si>
    <t>Uložení odvodu fin. prostředků z inv. fondu - ZŠ a MŠ Kupkova 1 (RM č. 56)</t>
  </si>
  <si>
    <t>Navýšení roz. na inv. pol. - pamětní deska v hale nádraží ČD</t>
  </si>
  <si>
    <t>120 OM</t>
  </si>
  <si>
    <t>Navýšení roz. na pol. opravy a údržba - výměna 4 monitorů do monitorovací stěny MKDS</t>
  </si>
  <si>
    <t>090 MP</t>
  </si>
  <si>
    <t xml:space="preserve">Podíl města 5% v rámci projektu ,,E-ÚŘAD" </t>
  </si>
  <si>
    <t>Tech. posouzení dokumentace (Ing. Daněk)- ozvučení zim. stadionu v Břeclavi</t>
  </si>
  <si>
    <t xml:space="preserve">Pořízení 2 ks chladících výstavních vitrín na víno </t>
  </si>
  <si>
    <t>Nákup mobilního oplocení a zastřešení dětského hřiště</t>
  </si>
  <si>
    <t>010 TS</t>
  </si>
  <si>
    <t>MKDS - pořízení nové kamery (Pastvisko)</t>
  </si>
  <si>
    <t>Nákup programového vybavení (Ginis-nový modul E-ZAK), nákup materiálu (Tornádo 2021)</t>
  </si>
  <si>
    <t>Oprava kamery na Valtické (zásah bleskem)</t>
  </si>
  <si>
    <t>Oprava střechy na budově B MÚ, nákup materiálu, služeb, nájemné (Tornádo 2021)</t>
  </si>
  <si>
    <t>Nákup služeb v rámci krizových stavů (Tornádo 2021)</t>
  </si>
  <si>
    <t>Navýšení ZU rozpočtu na provoz r. 2021 - ZŠ Břeclav, Komenského 2</t>
  </si>
  <si>
    <t>Nákup služeb OKT (strategie IT, města)</t>
  </si>
  <si>
    <t>Stav k 30.11.2021</t>
  </si>
  <si>
    <t>Dosud neprovedené změny rozpočtu - rezervováno</t>
  </si>
  <si>
    <t>Dokrytí účelové inv. podpory na realizaci projektu ,,Literární festival BookPark 2021" pro MK (ZM č. 24)</t>
  </si>
  <si>
    <t>Mzdové náklady v rámci projektu ,,Asistent prevence kriminality"</t>
  </si>
  <si>
    <t>ZAPOJENÍ PROSTŘEDKŮ TŘ. 8 - FINANCOVÁNÍ (pol. 8115 u ORJ 110 OEK)</t>
  </si>
  <si>
    <t xml:space="preserve">    (v tis. Kč)</t>
  </si>
  <si>
    <t>Poznámka</t>
  </si>
  <si>
    <t xml:space="preserve">Schválený rozpočet 2021 - změna stavu peněž. prostř. na bank. účtech - zapojení do rozpočtu </t>
  </si>
  <si>
    <t>1.</t>
  </si>
  <si>
    <t>Navýšení rozpočtu u příjmu Souhrnný dotační vztah k SR (příspěvek na výkon st. správy pro r. 2020)</t>
  </si>
  <si>
    <t xml:space="preserve">schválený rozpočet města 47 806 tis., závazný ukazatel JmK 47 806,30 tis., rozdíl dorozpočtován a o tuto </t>
  </si>
  <si>
    <t>částku navýšen rozpočet tř. 8 - financování u OEK</t>
  </si>
  <si>
    <t>Finanční vypořádání - vratka nevyčerpaných prostř. na volby do zastupitelstev</t>
  </si>
  <si>
    <t>Finanční vypořádání - vratka nevyčerpaných prostř. SPOD a projektu Integrace cizinců</t>
  </si>
  <si>
    <t>020 OSV</t>
  </si>
  <si>
    <t>Nedofinancované akce r. 2019</t>
  </si>
  <si>
    <t>Navýšení rozpočtu - bezbariérovost ZŠ Slovácká</t>
  </si>
  <si>
    <t>Pořízení parkovací automatu</t>
  </si>
  <si>
    <t>Navýšení rozpočtu provozních výdajů odboru kanceláře tajemníka a na programové vybavení</t>
  </si>
  <si>
    <t>ZŠ Komenského - oprava dlažeb na chodbách 1. a 2. NP</t>
  </si>
  <si>
    <t>Zámek Břeclav - archeologický průzkum</t>
  </si>
  <si>
    <t>Dovybavení zimního stadionu v Břeclavi</t>
  </si>
  <si>
    <t>Snížení rozp. na pol. neinv. přijaté transfery ze SR - podíl města (Projekt ,,Odstraňování bariér při vstupu na trh práce)</t>
  </si>
  <si>
    <t>Dotace - úprava křižovatky Mládežnická x Bratislavská, cyklostezka III. Etapa - profinancováno v r. 2020</t>
  </si>
  <si>
    <t xml:space="preserve">ZŠ-opravy a údrž. (2 178,50 tis.), ZŠ Slovácká-herní prvky (300 tis.), ZS-ozvučení+mantinely, rekonstr. kabin (196,10 tis.),DS- přístřešek (459,60 tis.) </t>
  </si>
  <si>
    <t>Příspěvek od ÚP v rámci VPP - profinancováno v roce 2020</t>
  </si>
  <si>
    <t>Úprava závazných ukazatelů na provoz - Tereza Břeclav (schváleno ZM č. 20)</t>
  </si>
  <si>
    <t>Poskytnutí příspěvku ze SR dle zák. č. 95/2021 Sb., o kompenzačním bonusu - čtvtletní příspěvek</t>
  </si>
  <si>
    <t>Navýšení smlouvy se spol. AVE CZ s r.o. v důsledku růstu míry inflace</t>
  </si>
  <si>
    <t>Dotace projekt ,,Systém svozu v Břeclavi" - profinancováno v roce 2020</t>
  </si>
  <si>
    <t>Modernizace MKDS 2021 (po obdržení dotace 350,- tis Kč, bude vráceno zpět na 8115)</t>
  </si>
  <si>
    <t>Zvýšení ZÚ rozpočtu PO Tereza Břeclav na pokrytí účetní ztráty za r. 2020 (RM č. 62)</t>
  </si>
  <si>
    <t>Nákup DDHM pro Technické služby</t>
  </si>
  <si>
    <t>Dotace na projekt ,,Domovník - preventista, výdaje již byly zapojeny do rozpočtu 2021 (v rámci schv. rozp.)</t>
  </si>
  <si>
    <t>Obnova sousoší sv. Trojice v Poštorné</t>
  </si>
  <si>
    <t>Vrácení zapůjčených financi po obdržení dotace OSV pro potřeby SPOD a SP na rok 2021</t>
  </si>
  <si>
    <t>Nein. + inv. přijaté dotace na projekt ,,Systém sběru v Břeclavi" - profinancováno v roce 2020</t>
  </si>
  <si>
    <t>Inv. přijaté dotace na program ,,EFEKT" - veř. osvětlení města Břeclav - výdaje byly již zapojeny do roz. r. 2021</t>
  </si>
  <si>
    <t>Tech. služby - Veř. osvětlení - nákup DDHM - rozvaděče, vánoční osvětlení</t>
  </si>
  <si>
    <t>Tech. služby - Vozidla na alternativní pohon (RM č. 56)</t>
  </si>
  <si>
    <t>Tech. služby - stroje, přístroje, zařízení - infraset</t>
  </si>
  <si>
    <t>Tech. služby - komunální odpad - služby- dodtaek č. 14 k mandátní smlouvě (RM č. 68-1)</t>
  </si>
  <si>
    <t>Oprava sousoší ,,Boží muka"</t>
  </si>
  <si>
    <t>Ost. neinv. transfery obyvatelstvu - navýšení rozpočtu na sociální fond</t>
  </si>
  <si>
    <t>Modernizace MKDS 2021 (kryto pol. 8115 - po obdržení dotace 350,- tis Kč,vráceno zpět na 8115)</t>
  </si>
  <si>
    <t>Vánoční výzdoba - Stará Břeclav, Poštorná, Charvatská Nová Ves</t>
  </si>
  <si>
    <t>Nákup 45ks odp. košů, vánoční osvětlení (LED světelná kontura)</t>
  </si>
  <si>
    <t>Neinv. přij. transfery - projekt ,,Odstraňování bariér při vstupu na trh práce", bylo již zapojeno do výdajů r. 2021</t>
  </si>
  <si>
    <t>Oprava soc. zař. a vestavba přírušních skladů v budově B</t>
  </si>
  <si>
    <t xml:space="preserve">Zýšení ZÚ rozpočtu na provoz r. 2021 PO Tereza Břeclav </t>
  </si>
  <si>
    <t>Nákup kompostérů - 3 velikosti</t>
  </si>
  <si>
    <t>Vybavení ZŠ Kupkova počítačovou technikou</t>
  </si>
  <si>
    <t>Pokrytí výdajů v r. 2021 na projekt ,,Re-use centra" - po přijetí dotace v r. 2022 bude převedeno zpět na pol. tř. 8</t>
  </si>
  <si>
    <t>Záloha na el. energii na měsíc prosinec 2021</t>
  </si>
  <si>
    <t>Mzdové náklady v rámci projektu ,, Odstraňování bariér při vstupu na trh práce"</t>
  </si>
  <si>
    <t>Odvod z inv. fondu do rozpočtu zřizovatele (Domov seniorů - RM č. 73)</t>
  </si>
  <si>
    <t>Odvod z inv. fondu do rozpočtu zřizovatele (MMG - RM č. 73)</t>
  </si>
  <si>
    <t>Odvod z inv. fondu do rozpočtu zřizovatele (ZŠ Kupkova - RM č. 73)</t>
  </si>
  <si>
    <t>Přijaté neinv. dary - přerozdělení se sbírkového účtu Tornádo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</si>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</sst>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43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4" fontId="7" fillId="0" borderId="20" xfId="0" applyNumberFormat="1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0" borderId="0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29" fillId="3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3" fillId="0" borderId="12" xfId="0" applyFont="1" applyFill="1" applyBorder="1"/>
    <xf numFmtId="4" fontId="9" fillId="0" borderId="13" xfId="0" applyNumberFormat="1" applyFont="1" applyFill="1" applyBorder="1"/>
    <xf numFmtId="4" fontId="4" fillId="4" borderId="20" xfId="0" applyNumberFormat="1" applyFont="1" applyFill="1" applyBorder="1"/>
    <xf numFmtId="4" fontId="4" fillId="5" borderId="20" xfId="0" applyNumberFormat="1" applyFont="1" applyFill="1" applyBorder="1"/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5" applyFont="1" applyAlignment="1">
      <alignment horizontal="center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46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6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" fontId="2" fillId="0" borderId="9" xfId="5" applyNumberFormat="1" applyFont="1" applyBorder="1" applyAlignment="1">
      <alignment horizontal="center"/>
    </xf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0" fontId="2" fillId="0" borderId="9" xfId="5" applyFont="1" applyBorder="1" applyAlignment="1">
      <alignment horizontal="center"/>
    </xf>
    <xf numFmtId="0" fontId="2" fillId="0" borderId="9" xfId="5" applyFont="1" applyBorder="1" applyAlignment="1">
      <alignment wrapText="1"/>
    </xf>
    <xf numFmtId="0" fontId="33" fillId="0" borderId="9" xfId="6" applyFont="1" applyBorder="1" applyAlignment="1">
      <alignment horizontal="center"/>
    </xf>
    <xf numFmtId="14" fontId="33" fillId="0" borderId="9" xfId="6" applyNumberFormat="1" applyFont="1" applyBorder="1" applyAlignment="1">
      <alignment horizontal="center"/>
    </xf>
    <xf numFmtId="4" fontId="33" fillId="0" borderId="9" xfId="6" applyNumberFormat="1" applyFont="1" applyBorder="1"/>
    <xf numFmtId="0" fontId="2" fillId="0" borderId="9" xfId="6" applyFont="1" applyBorder="1"/>
    <xf numFmtId="0" fontId="33" fillId="0" borderId="9" xfId="6" applyFont="1" applyBorder="1" applyAlignment="1">
      <alignment horizontal="left"/>
    </xf>
    <xf numFmtId="0" fontId="33" fillId="0" borderId="0" xfId="6" applyFont="1"/>
    <xf numFmtId="1" fontId="2" fillId="0" borderId="12" xfId="5" applyNumberFormat="1" applyFont="1" applyBorder="1" applyAlignment="1">
      <alignment horizontal="center"/>
    </xf>
    <xf numFmtId="14" fontId="2" fillId="0" borderId="12" xfId="5" applyNumberFormat="1" applyFont="1" applyBorder="1"/>
    <xf numFmtId="4" fontId="2" fillId="0" borderId="12" xfId="5" applyNumberFormat="1" applyFont="1" applyBorder="1"/>
    <xf numFmtId="0" fontId="2" fillId="0" borderId="12" xfId="5" applyFont="1" applyBorder="1" applyAlignment="1">
      <alignment horizontal="left"/>
    </xf>
    <xf numFmtId="0" fontId="33" fillId="0" borderId="0" xfId="6" applyFont="1" applyBorder="1" applyAlignment="1">
      <alignment horizontal="left"/>
    </xf>
    <xf numFmtId="0" fontId="34" fillId="0" borderId="0" xfId="6" applyFont="1" applyAlignment="1">
      <alignment horizontal="center"/>
    </xf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4" fontId="34" fillId="0" borderId="9" xfId="6" applyNumberFormat="1" applyFont="1" applyBorder="1"/>
    <xf numFmtId="0" fontId="33" fillId="0" borderId="9" xfId="6" applyFont="1" applyBorder="1"/>
    <xf numFmtId="0" fontId="2" fillId="0" borderId="7" xfId="6" applyFont="1" applyBorder="1" applyProtection="1">
      <protection locked="0"/>
    </xf>
    <xf numFmtId="0" fontId="2" fillId="0" borderId="7" xfId="6" applyFont="1" applyBorder="1"/>
    <xf numFmtId="0" fontId="33" fillId="0" borderId="7" xfId="6" applyFont="1" applyBorder="1"/>
    <xf numFmtId="0" fontId="34" fillId="0" borderId="9" xfId="6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right"/>
    </xf>
    <xf numFmtId="4" fontId="34" fillId="0" borderId="9" xfId="6" applyNumberFormat="1" applyFont="1" applyBorder="1" applyAlignment="1">
      <alignment horizontal="right"/>
    </xf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0" fontId="34" fillId="0" borderId="9" xfId="6" applyFont="1" applyBorder="1"/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34" sqref="C34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0"/>
      <c r="B1" s="140"/>
      <c r="C1" s="140"/>
      <c r="D1" s="140"/>
      <c r="E1" s="140"/>
      <c r="F1" s="140"/>
      <c r="G1" s="140"/>
    </row>
    <row r="2" spans="1:7" ht="16.5" customHeight="1" x14ac:dyDescent="0.25">
      <c r="A2" s="141"/>
      <c r="B2" s="142"/>
      <c r="C2" s="140"/>
      <c r="D2" s="140"/>
      <c r="E2" s="140"/>
      <c r="F2" s="140"/>
      <c r="G2" s="140"/>
    </row>
    <row r="3" spans="1:7" ht="15.75" x14ac:dyDescent="0.25">
      <c r="A3" s="141"/>
      <c r="B3" s="141" t="s">
        <v>361</v>
      </c>
      <c r="C3" s="140"/>
      <c r="D3" s="140"/>
      <c r="E3" s="140"/>
      <c r="F3" s="140"/>
      <c r="G3" s="140"/>
    </row>
    <row r="4" spans="1:7" ht="15.75" x14ac:dyDescent="0.25">
      <c r="A4" s="141"/>
      <c r="B4" s="178"/>
      <c r="C4" s="140"/>
      <c r="D4" s="140"/>
      <c r="E4" s="140"/>
      <c r="F4" s="140"/>
      <c r="G4" s="140"/>
    </row>
    <row r="5" spans="1:7" ht="21.75" customHeight="1" x14ac:dyDescent="0.3">
      <c r="A5" s="269" t="s">
        <v>594</v>
      </c>
      <c r="B5" s="270"/>
      <c r="C5" s="271"/>
      <c r="D5" s="271"/>
      <c r="E5" s="271"/>
      <c r="F5" s="140"/>
      <c r="G5" s="140"/>
    </row>
    <row r="6" spans="1:7" ht="15.75" x14ac:dyDescent="0.25">
      <c r="A6" s="143"/>
      <c r="B6" s="144"/>
      <c r="C6" s="144"/>
      <c r="D6" s="144"/>
      <c r="E6" s="144"/>
    </row>
    <row r="7" spans="1:7" ht="15" customHeight="1" thickBot="1" x14ac:dyDescent="0.25">
      <c r="A7" s="145"/>
      <c r="C7" s="146"/>
      <c r="D7" s="146"/>
      <c r="E7" s="146" t="s">
        <v>362</v>
      </c>
    </row>
    <row r="8" spans="1:7" ht="14.25" x14ac:dyDescent="0.2">
      <c r="B8" s="272" t="s">
        <v>363</v>
      </c>
      <c r="C8" s="147" t="s">
        <v>364</v>
      </c>
      <c r="D8" s="147" t="s">
        <v>365</v>
      </c>
      <c r="E8" s="147" t="s">
        <v>0</v>
      </c>
      <c r="F8" s="148" t="s">
        <v>366</v>
      </c>
      <c r="G8" s="149"/>
    </row>
    <row r="9" spans="1:7" ht="15" thickBot="1" x14ac:dyDescent="0.25">
      <c r="B9" s="273"/>
      <c r="C9" s="150" t="s">
        <v>367</v>
      </c>
      <c r="D9" s="150" t="s">
        <v>367</v>
      </c>
      <c r="E9" s="150" t="s">
        <v>367</v>
      </c>
      <c r="F9" s="151" t="s">
        <v>368</v>
      </c>
      <c r="G9" s="149"/>
    </row>
    <row r="10" spans="1:7" s="176" customFormat="1" ht="15.95" customHeight="1" thickTop="1" x14ac:dyDescent="0.25">
      <c r="B10" s="154" t="s">
        <v>369</v>
      </c>
      <c r="C10" s="155">
        <v>357733</v>
      </c>
      <c r="D10" s="155">
        <v>357218.8</v>
      </c>
      <c r="E10" s="155">
        <v>392467.8</v>
      </c>
      <c r="F10" s="156">
        <f>(E10/D10)*100</f>
        <v>109.86762174891132</v>
      </c>
      <c r="G10" s="177"/>
    </row>
    <row r="11" spans="1:7" s="176" customFormat="1" ht="15.95" customHeight="1" x14ac:dyDescent="0.25">
      <c r="B11" s="157" t="s">
        <v>370</v>
      </c>
      <c r="C11" s="158">
        <v>64349</v>
      </c>
      <c r="D11" s="158">
        <v>65300.3</v>
      </c>
      <c r="E11" s="158">
        <v>94426.2</v>
      </c>
      <c r="F11" s="156">
        <f t="shared" ref="F11:F14" si="0">(E11/D11)*100</f>
        <v>144.60301101220054</v>
      </c>
      <c r="G11" s="177"/>
    </row>
    <row r="12" spans="1:7" s="176" customFormat="1" ht="15.95" customHeight="1" x14ac:dyDescent="0.25">
      <c r="B12" s="157" t="s">
        <v>371</v>
      </c>
      <c r="C12" s="158">
        <v>22680</v>
      </c>
      <c r="D12" s="158">
        <v>22760</v>
      </c>
      <c r="E12" s="158">
        <v>9100.7000000000007</v>
      </c>
      <c r="F12" s="156">
        <f t="shared" si="0"/>
        <v>39.985500878734626</v>
      </c>
      <c r="G12" s="177"/>
    </row>
    <row r="13" spans="1:7" s="176" customFormat="1" ht="15.95" customHeight="1" x14ac:dyDescent="0.25">
      <c r="B13" s="159" t="s">
        <v>372</v>
      </c>
      <c r="C13" s="158">
        <v>85554</v>
      </c>
      <c r="D13" s="158">
        <v>188702.4</v>
      </c>
      <c r="E13" s="158">
        <v>155330.4</v>
      </c>
      <c r="F13" s="156">
        <f t="shared" si="0"/>
        <v>82.315010301935743</v>
      </c>
      <c r="G13" s="177"/>
    </row>
    <row r="14" spans="1:7" s="176" customFormat="1" ht="15.95" customHeight="1" thickBot="1" x14ac:dyDescent="0.3">
      <c r="B14" s="160" t="s">
        <v>373</v>
      </c>
      <c r="C14" s="161">
        <f>SUM(C10:C13)</f>
        <v>530316</v>
      </c>
      <c r="D14" s="161">
        <f>SUM(D10:D13)</f>
        <v>633981.5</v>
      </c>
      <c r="E14" s="161">
        <f>SUM(E10:E13)</f>
        <v>651325.1</v>
      </c>
      <c r="F14" s="156">
        <f t="shared" si="0"/>
        <v>102.73566342235539</v>
      </c>
      <c r="G14" s="177"/>
    </row>
    <row r="15" spans="1:7" s="176" customFormat="1" ht="15.95" customHeight="1" thickTop="1" x14ac:dyDescent="0.25">
      <c r="B15" s="162"/>
      <c r="C15" s="163"/>
      <c r="D15" s="163"/>
      <c r="E15" s="163"/>
      <c r="F15" s="164"/>
      <c r="G15" s="177"/>
    </row>
    <row r="16" spans="1:7" s="176" customFormat="1" ht="15.95" customHeight="1" x14ac:dyDescent="0.25">
      <c r="A16" s="177"/>
      <c r="B16" s="157" t="s">
        <v>374</v>
      </c>
      <c r="C16" s="158">
        <v>499949</v>
      </c>
      <c r="D16" s="158">
        <v>612658.80000000005</v>
      </c>
      <c r="E16" s="158">
        <v>518152.5</v>
      </c>
      <c r="F16" s="165">
        <f>(E16/D16)*100</f>
        <v>84.574399323081622</v>
      </c>
      <c r="G16" s="177"/>
    </row>
    <row r="17" spans="1:7" s="176" customFormat="1" ht="15.95" customHeight="1" x14ac:dyDescent="0.25">
      <c r="A17" s="177"/>
      <c r="B17" s="159" t="s">
        <v>375</v>
      </c>
      <c r="C17" s="158">
        <v>101049</v>
      </c>
      <c r="D17" s="158">
        <v>108469.4</v>
      </c>
      <c r="E17" s="158">
        <v>71014</v>
      </c>
      <c r="F17" s="165">
        <f t="shared" ref="F17:F18" si="1">(E17/D17)*100</f>
        <v>65.469155356257161</v>
      </c>
      <c r="G17" s="177"/>
    </row>
    <row r="18" spans="1:7" s="176" customFormat="1" ht="15.95" customHeight="1" thickBot="1" x14ac:dyDescent="0.3">
      <c r="A18" s="177"/>
      <c r="B18" s="160" t="s">
        <v>376</v>
      </c>
      <c r="C18" s="161">
        <f>SUM(C16:C17)</f>
        <v>600998</v>
      </c>
      <c r="D18" s="161">
        <f>SUM(D16:D17)</f>
        <v>721128.20000000007</v>
      </c>
      <c r="E18" s="161">
        <f>SUM(E16:E17)</f>
        <v>589166.5</v>
      </c>
      <c r="F18" s="165">
        <f t="shared" si="1"/>
        <v>81.700660160010372</v>
      </c>
      <c r="G18" s="177"/>
    </row>
    <row r="19" spans="1:7" s="176" customFormat="1" ht="11.25" customHeight="1" thickTop="1" x14ac:dyDescent="0.25">
      <c r="B19" s="166"/>
      <c r="C19" s="167"/>
      <c r="D19" s="167"/>
      <c r="E19" s="167"/>
      <c r="F19" s="164"/>
      <c r="G19" s="177"/>
    </row>
    <row r="20" spans="1:7" s="176" customFormat="1" ht="15.95" customHeight="1" x14ac:dyDescent="0.25">
      <c r="B20" s="168" t="s">
        <v>377</v>
      </c>
      <c r="C20" s="169"/>
      <c r="D20" s="169"/>
      <c r="E20" s="169"/>
      <c r="F20" s="170"/>
      <c r="G20" s="177"/>
    </row>
    <row r="21" spans="1:7" s="176" customFormat="1" ht="15.95" customHeight="1" x14ac:dyDescent="0.2">
      <c r="B21" s="168" t="s">
        <v>378</v>
      </c>
      <c r="C21" s="171">
        <v>0</v>
      </c>
      <c r="D21" s="171">
        <v>0</v>
      </c>
      <c r="E21" s="171">
        <v>62158.6</v>
      </c>
      <c r="F21" s="172"/>
    </row>
    <row r="22" spans="1:7" s="176" customFormat="1" ht="15.95" customHeight="1" thickBot="1" x14ac:dyDescent="0.25">
      <c r="B22" s="173" t="s">
        <v>379</v>
      </c>
      <c r="C22" s="174">
        <v>70682</v>
      </c>
      <c r="D22" s="174">
        <v>87146.7</v>
      </c>
      <c r="E22" s="174"/>
      <c r="F22" s="175"/>
    </row>
    <row r="25" spans="1:7" x14ac:dyDescent="0.2">
      <c r="B25" s="152" t="s">
        <v>380</v>
      </c>
    </row>
    <row r="26" spans="1:7" x14ac:dyDescent="0.2">
      <c r="B26" s="152" t="s">
        <v>381</v>
      </c>
      <c r="C26" s="152"/>
      <c r="D26" s="152"/>
      <c r="E26" s="152"/>
    </row>
    <row r="27" spans="1:7" ht="15" x14ac:dyDescent="0.2">
      <c r="B27" s="152"/>
      <c r="C27" s="153"/>
      <c r="D27" s="153"/>
      <c r="E27" s="153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3"/>
  <sheetViews>
    <sheetView zoomScale="98" zoomScaleNormal="98" workbookViewId="0">
      <pane xSplit="6" topLeftCell="G1" activePane="topRight" state="frozen"/>
      <selection pane="topRight" activeCell="J443" sqref="J443"/>
    </sheetView>
  </sheetViews>
  <sheetFormatPr defaultColWidth="9.140625" defaultRowHeight="15" x14ac:dyDescent="0.2"/>
  <cols>
    <col min="1" max="1" width="10.42578125" style="61" customWidth="1"/>
    <col min="2" max="2" width="7.28515625" style="61" customWidth="1"/>
    <col min="3" max="3" width="7.42578125" style="61" customWidth="1"/>
    <col min="4" max="4" width="78.7109375" style="61" customWidth="1"/>
    <col min="5" max="5" width="15.5703125" style="187" customWidth="1"/>
    <col min="6" max="6" width="15.85546875" style="187" customWidth="1"/>
    <col min="7" max="7" width="15.85546875" style="201" customWidth="1"/>
    <col min="8" max="8" width="9.5703125" style="1" customWidth="1"/>
    <col min="9" max="16384" width="9.140625" style="1"/>
  </cols>
  <sheetData>
    <row r="1" spans="1:8" ht="21.75" customHeight="1" x14ac:dyDescent="0.25">
      <c r="A1" s="274" t="s">
        <v>91</v>
      </c>
      <c r="B1" s="275"/>
      <c r="C1" s="275"/>
      <c r="D1" s="49"/>
      <c r="E1" s="186"/>
      <c r="F1" s="186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79" t="s">
        <v>530</v>
      </c>
      <c r="B3" s="279"/>
      <c r="C3" s="279"/>
      <c r="D3" s="275"/>
      <c r="E3" s="188"/>
      <c r="F3" s="188"/>
      <c r="G3" s="202"/>
    </row>
    <row r="4" spans="1:8" s="46" customFormat="1" ht="15" customHeight="1" thickBot="1" x14ac:dyDescent="0.35">
      <c r="A4" s="47"/>
      <c r="B4" s="47"/>
      <c r="C4" s="47"/>
      <c r="D4" s="47"/>
      <c r="E4" s="189"/>
      <c r="F4" s="189"/>
      <c r="G4" s="202"/>
    </row>
    <row r="5" spans="1:8" s="46" customFormat="1" ht="15" customHeight="1" x14ac:dyDescent="0.25">
      <c r="A5" s="22" t="s">
        <v>14</v>
      </c>
      <c r="B5" s="22" t="s">
        <v>415</v>
      </c>
      <c r="C5" s="22" t="s">
        <v>416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359</v>
      </c>
    </row>
    <row r="6" spans="1:8" s="46" customFormat="1" ht="15" customHeight="1" thickBot="1" x14ac:dyDescent="0.3">
      <c r="A6" s="19"/>
      <c r="B6" s="19"/>
      <c r="C6" s="19"/>
      <c r="D6" s="18"/>
      <c r="E6" s="190" t="s">
        <v>10</v>
      </c>
      <c r="F6" s="190" t="s">
        <v>9</v>
      </c>
      <c r="G6" s="217" t="s">
        <v>532</v>
      </c>
      <c r="H6" s="120" t="s">
        <v>360</v>
      </c>
    </row>
    <row r="7" spans="1:8" s="46" customFormat="1" ht="17.45" customHeight="1" thickTop="1" x14ac:dyDescent="0.3">
      <c r="A7" s="90">
        <v>10</v>
      </c>
      <c r="B7" s="91"/>
      <c r="C7" s="91"/>
      <c r="D7" s="90" t="s">
        <v>356</v>
      </c>
      <c r="E7" s="213"/>
      <c r="F7" s="180"/>
      <c r="G7" s="207"/>
      <c r="H7" s="125"/>
    </row>
    <row r="8" spans="1:8" s="46" customFormat="1" ht="14.25" customHeight="1" x14ac:dyDescent="0.3">
      <c r="A8" s="43"/>
      <c r="B8" s="116"/>
      <c r="C8" s="248"/>
      <c r="D8" s="248"/>
      <c r="E8" s="214"/>
      <c r="F8" s="191"/>
      <c r="G8" s="203"/>
      <c r="H8" s="115"/>
    </row>
    <row r="9" spans="1:8" s="46" customFormat="1" ht="15" hidden="1" customHeight="1" x14ac:dyDescent="0.2">
      <c r="A9" s="43">
        <v>221</v>
      </c>
      <c r="B9" s="39"/>
      <c r="C9" s="45">
        <v>4122</v>
      </c>
      <c r="D9" s="248" t="s">
        <v>417</v>
      </c>
      <c r="E9" s="53">
        <v>0</v>
      </c>
      <c r="F9" s="182">
        <v>0</v>
      </c>
      <c r="G9" s="112">
        <v>0</v>
      </c>
      <c r="H9" s="111" t="e">
        <f>(#REF!/F9)*100</f>
        <v>#REF!</v>
      </c>
    </row>
    <row r="10" spans="1:8" s="46" customFormat="1" ht="15" hidden="1" customHeight="1" x14ac:dyDescent="0.2">
      <c r="A10" s="43">
        <v>13101</v>
      </c>
      <c r="B10" s="39"/>
      <c r="C10" s="45">
        <v>4116</v>
      </c>
      <c r="D10" s="11" t="s">
        <v>487</v>
      </c>
      <c r="E10" s="53">
        <v>0</v>
      </c>
      <c r="F10" s="182">
        <v>0</v>
      </c>
      <c r="G10" s="112">
        <v>0</v>
      </c>
      <c r="H10" s="111" t="e">
        <f>(#REF!/F10)*100</f>
        <v>#REF!</v>
      </c>
    </row>
    <row r="11" spans="1:8" s="46" customFormat="1" ht="18.399999999999999" customHeight="1" x14ac:dyDescent="0.2">
      <c r="A11" s="43">
        <v>13013</v>
      </c>
      <c r="B11" s="39"/>
      <c r="C11" s="45">
        <v>4116</v>
      </c>
      <c r="D11" s="11" t="s">
        <v>517</v>
      </c>
      <c r="E11" s="53">
        <v>0</v>
      </c>
      <c r="F11" s="182">
        <v>330</v>
      </c>
      <c r="G11" s="112">
        <v>264.60000000000002</v>
      </c>
      <c r="H11" s="111">
        <f>(G11/F11)*100</f>
        <v>80.181818181818187</v>
      </c>
    </row>
    <row r="12" spans="1:8" s="46" customFormat="1" ht="15" customHeight="1" x14ac:dyDescent="0.2">
      <c r="A12" s="43">
        <v>13013</v>
      </c>
      <c r="B12" s="39"/>
      <c r="C12" s="45">
        <v>4116</v>
      </c>
      <c r="D12" s="11" t="s">
        <v>496</v>
      </c>
      <c r="E12" s="53">
        <v>2651</v>
      </c>
      <c r="F12" s="182">
        <v>3783.5</v>
      </c>
      <c r="G12" s="112">
        <v>3783.5</v>
      </c>
      <c r="H12" s="111">
        <f t="shared" ref="H12:H34" si="0">(G12/F12)*100</f>
        <v>100</v>
      </c>
    </row>
    <row r="13" spans="1:8" s="46" customFormat="1" ht="18.399999999999999" customHeight="1" x14ac:dyDescent="0.2">
      <c r="A13" s="43">
        <v>15011</v>
      </c>
      <c r="B13" s="39"/>
      <c r="C13" s="45">
        <v>4116</v>
      </c>
      <c r="D13" s="11" t="s">
        <v>570</v>
      </c>
      <c r="E13" s="53">
        <v>0</v>
      </c>
      <c r="F13" s="182">
        <v>34.200000000000003</v>
      </c>
      <c r="G13" s="112">
        <v>34.200000000000003</v>
      </c>
      <c r="H13" s="111">
        <f t="shared" si="0"/>
        <v>100</v>
      </c>
    </row>
    <row r="14" spans="1:8" s="46" customFormat="1" ht="18.399999999999999" customHeight="1" x14ac:dyDescent="0.2">
      <c r="A14" s="43">
        <v>15011</v>
      </c>
      <c r="B14" s="39"/>
      <c r="C14" s="45">
        <v>4116</v>
      </c>
      <c r="D14" s="11" t="s">
        <v>558</v>
      </c>
      <c r="E14" s="53">
        <v>0</v>
      </c>
      <c r="F14" s="182">
        <v>121.6</v>
      </c>
      <c r="G14" s="112">
        <v>121.6</v>
      </c>
      <c r="H14" s="111">
        <f t="shared" si="0"/>
        <v>100</v>
      </c>
    </row>
    <row r="15" spans="1:8" s="46" customFormat="1" ht="18.399999999999999" customHeight="1" x14ac:dyDescent="0.2">
      <c r="A15" s="43"/>
      <c r="B15" s="39"/>
      <c r="C15" s="45">
        <v>4122</v>
      </c>
      <c r="D15" s="11" t="s">
        <v>577</v>
      </c>
      <c r="E15" s="53">
        <v>0</v>
      </c>
      <c r="F15" s="182">
        <v>70</v>
      </c>
      <c r="G15" s="112">
        <v>70</v>
      </c>
      <c r="H15" s="111">
        <f t="shared" si="0"/>
        <v>100</v>
      </c>
    </row>
    <row r="16" spans="1:8" s="46" customFormat="1" ht="18.399999999999999" customHeight="1" x14ac:dyDescent="0.2">
      <c r="A16" s="43">
        <v>15974</v>
      </c>
      <c r="B16" s="39"/>
      <c r="C16" s="45">
        <v>4216</v>
      </c>
      <c r="D16" s="11" t="s">
        <v>547</v>
      </c>
      <c r="E16" s="53">
        <v>0</v>
      </c>
      <c r="F16" s="182">
        <v>472.7</v>
      </c>
      <c r="G16" s="112">
        <v>472.7</v>
      </c>
      <c r="H16" s="111">
        <f t="shared" si="0"/>
        <v>100</v>
      </c>
    </row>
    <row r="17" spans="1:8" s="46" customFormat="1" ht="18.399999999999999" customHeight="1" x14ac:dyDescent="0.2">
      <c r="A17" s="43">
        <v>15974</v>
      </c>
      <c r="B17" s="39"/>
      <c r="C17" s="45">
        <v>4216</v>
      </c>
      <c r="D17" s="11" t="s">
        <v>571</v>
      </c>
      <c r="E17" s="53">
        <v>0</v>
      </c>
      <c r="F17" s="182">
        <v>1519.5</v>
      </c>
      <c r="G17" s="112">
        <v>1519.5</v>
      </c>
      <c r="H17" s="111">
        <f t="shared" si="0"/>
        <v>100</v>
      </c>
    </row>
    <row r="18" spans="1:8" s="46" customFormat="1" ht="18.399999999999999" customHeight="1" x14ac:dyDescent="0.2">
      <c r="A18" s="43">
        <v>22500</v>
      </c>
      <c r="B18" s="39"/>
      <c r="C18" s="45">
        <v>4216</v>
      </c>
      <c r="D18" s="11" t="s">
        <v>559</v>
      </c>
      <c r="E18" s="53">
        <v>0</v>
      </c>
      <c r="F18" s="182">
        <v>557.5</v>
      </c>
      <c r="G18" s="112">
        <v>557.5</v>
      </c>
      <c r="H18" s="111">
        <f t="shared" si="0"/>
        <v>100</v>
      </c>
    </row>
    <row r="19" spans="1:8" s="46" customFormat="1" ht="15" customHeight="1" x14ac:dyDescent="0.2">
      <c r="A19" s="43"/>
      <c r="B19" s="39">
        <v>1032</v>
      </c>
      <c r="C19" s="45">
        <v>2111</v>
      </c>
      <c r="D19" s="11" t="s">
        <v>498</v>
      </c>
      <c r="E19" s="53">
        <v>0</v>
      </c>
      <c r="F19" s="182">
        <v>0</v>
      </c>
      <c r="G19" s="112">
        <v>21.4</v>
      </c>
      <c r="H19" s="111" t="e">
        <f t="shared" si="0"/>
        <v>#DIV/0!</v>
      </c>
    </row>
    <row r="20" spans="1:8" s="46" customFormat="1" ht="15" customHeight="1" x14ac:dyDescent="0.2">
      <c r="A20" s="40"/>
      <c r="B20" s="39">
        <v>2212</v>
      </c>
      <c r="C20" s="11">
        <v>2324</v>
      </c>
      <c r="D20" s="11" t="s">
        <v>383</v>
      </c>
      <c r="E20" s="53">
        <v>0</v>
      </c>
      <c r="F20" s="182">
        <v>0</v>
      </c>
      <c r="G20" s="112">
        <v>87.8</v>
      </c>
      <c r="H20" s="111" t="e">
        <f t="shared" si="0"/>
        <v>#DIV/0!</v>
      </c>
    </row>
    <row r="21" spans="1:8" s="46" customFormat="1" ht="15" hidden="1" customHeight="1" x14ac:dyDescent="0.2">
      <c r="A21" s="40"/>
      <c r="B21" s="39">
        <v>2221</v>
      </c>
      <c r="C21" s="11">
        <v>2329</v>
      </c>
      <c r="D21" s="11" t="s">
        <v>441</v>
      </c>
      <c r="E21" s="53">
        <v>0</v>
      </c>
      <c r="F21" s="182">
        <v>0</v>
      </c>
      <c r="G21" s="112">
        <v>0</v>
      </c>
      <c r="H21" s="111" t="e">
        <f t="shared" si="0"/>
        <v>#DIV/0!</v>
      </c>
    </row>
    <row r="22" spans="1:8" s="46" customFormat="1" ht="15" customHeight="1" x14ac:dyDescent="0.2">
      <c r="A22" s="40"/>
      <c r="B22" s="39">
        <v>2219</v>
      </c>
      <c r="C22" s="11">
        <v>2322</v>
      </c>
      <c r="D22" s="11" t="s">
        <v>464</v>
      </c>
      <c r="E22" s="53">
        <v>0</v>
      </c>
      <c r="F22" s="182">
        <v>0</v>
      </c>
      <c r="G22" s="112">
        <v>55.6</v>
      </c>
      <c r="H22" s="111" t="e">
        <f t="shared" si="0"/>
        <v>#DIV/0!</v>
      </c>
    </row>
    <row r="23" spans="1:8" s="46" customFormat="1" ht="15" hidden="1" customHeight="1" x14ac:dyDescent="0.2">
      <c r="A23" s="40"/>
      <c r="B23" s="39">
        <v>2219</v>
      </c>
      <c r="C23" s="11">
        <v>2329</v>
      </c>
      <c r="D23" s="29" t="s">
        <v>480</v>
      </c>
      <c r="E23" s="53">
        <v>0</v>
      </c>
      <c r="F23" s="182">
        <v>0</v>
      </c>
      <c r="G23" s="112">
        <v>0</v>
      </c>
      <c r="H23" s="111" t="e">
        <f t="shared" si="0"/>
        <v>#DIV/0!</v>
      </c>
    </row>
    <row r="24" spans="1:8" s="46" customFormat="1" ht="15" customHeight="1" x14ac:dyDescent="0.2">
      <c r="A24" s="40"/>
      <c r="B24" s="39">
        <v>2221</v>
      </c>
      <c r="C24" s="11">
        <v>2329</v>
      </c>
      <c r="D24" s="29" t="s">
        <v>522</v>
      </c>
      <c r="E24" s="53">
        <v>0</v>
      </c>
      <c r="F24" s="182">
        <v>0</v>
      </c>
      <c r="G24" s="112">
        <v>5</v>
      </c>
      <c r="H24" s="111" t="e">
        <f t="shared" si="0"/>
        <v>#DIV/0!</v>
      </c>
    </row>
    <row r="25" spans="1:8" s="46" customFormat="1" ht="15.4" customHeight="1" x14ac:dyDescent="0.2">
      <c r="A25" s="40"/>
      <c r="B25" s="39">
        <v>3631</v>
      </c>
      <c r="C25" s="11">
        <v>2322</v>
      </c>
      <c r="D25" s="11" t="s">
        <v>582</v>
      </c>
      <c r="E25" s="53">
        <v>0</v>
      </c>
      <c r="F25" s="182">
        <v>0</v>
      </c>
      <c r="G25" s="112">
        <v>36.9</v>
      </c>
      <c r="H25" s="111" t="e">
        <f t="shared" si="0"/>
        <v>#DIV/0!</v>
      </c>
    </row>
    <row r="26" spans="1:8" s="46" customFormat="1" ht="15" customHeight="1" x14ac:dyDescent="0.2">
      <c r="A26" s="40"/>
      <c r="B26" s="39">
        <v>3631</v>
      </c>
      <c r="C26" s="11">
        <v>2324</v>
      </c>
      <c r="D26" s="11" t="s">
        <v>340</v>
      </c>
      <c r="E26" s="53">
        <v>0</v>
      </c>
      <c r="F26" s="182">
        <v>0</v>
      </c>
      <c r="G26" s="112">
        <v>525.79999999999995</v>
      </c>
      <c r="H26" s="111" t="e">
        <f t="shared" si="0"/>
        <v>#DIV/0!</v>
      </c>
    </row>
    <row r="27" spans="1:8" s="46" customFormat="1" ht="16.7" customHeight="1" x14ac:dyDescent="0.2">
      <c r="A27" s="40"/>
      <c r="B27" s="39">
        <v>3639</v>
      </c>
      <c r="C27" s="11">
        <v>2111</v>
      </c>
      <c r="D27" s="11" t="s">
        <v>421</v>
      </c>
      <c r="E27" s="53">
        <v>1243</v>
      </c>
      <c r="F27" s="182">
        <v>1243</v>
      </c>
      <c r="G27" s="112">
        <v>1237.5999999999999</v>
      </c>
      <c r="H27" s="111">
        <f t="shared" si="0"/>
        <v>99.565567176186647</v>
      </c>
    </row>
    <row r="28" spans="1:8" s="46" customFormat="1" ht="16.7" customHeight="1" x14ac:dyDescent="0.2">
      <c r="A28" s="40"/>
      <c r="B28" s="39">
        <v>3639</v>
      </c>
      <c r="C28" s="11">
        <v>2324</v>
      </c>
      <c r="D28" s="11" t="s">
        <v>553</v>
      </c>
      <c r="E28" s="53">
        <v>0</v>
      </c>
      <c r="F28" s="182">
        <v>0</v>
      </c>
      <c r="G28" s="112">
        <v>169.1</v>
      </c>
      <c r="H28" s="111" t="e">
        <f t="shared" si="0"/>
        <v>#DIV/0!</v>
      </c>
    </row>
    <row r="29" spans="1:8" s="46" customFormat="1" ht="15.4" customHeight="1" x14ac:dyDescent="0.2">
      <c r="A29" s="40"/>
      <c r="B29" s="39">
        <v>3639</v>
      </c>
      <c r="C29" s="11">
        <v>3111</v>
      </c>
      <c r="D29" s="11" t="s">
        <v>576</v>
      </c>
      <c r="E29" s="53">
        <v>0</v>
      </c>
      <c r="F29" s="182">
        <v>0</v>
      </c>
      <c r="G29" s="112">
        <v>2.1</v>
      </c>
      <c r="H29" s="111" t="e">
        <f t="shared" si="0"/>
        <v>#DIV/0!</v>
      </c>
    </row>
    <row r="30" spans="1:8" s="46" customFormat="1" ht="13.35" hidden="1" customHeight="1" x14ac:dyDescent="0.2">
      <c r="A30" s="40"/>
      <c r="B30" s="39">
        <v>3722</v>
      </c>
      <c r="C30" s="11">
        <v>2111</v>
      </c>
      <c r="D30" s="11" t="s">
        <v>497</v>
      </c>
      <c r="E30" s="53">
        <v>0</v>
      </c>
      <c r="F30" s="182">
        <v>0</v>
      </c>
      <c r="G30" s="112">
        <v>0</v>
      </c>
      <c r="H30" s="111" t="e">
        <f t="shared" si="0"/>
        <v>#DIV/0!</v>
      </c>
    </row>
    <row r="31" spans="1:8" s="46" customFormat="1" ht="9.9499999999999993" hidden="1" customHeight="1" x14ac:dyDescent="0.2">
      <c r="A31" s="40"/>
      <c r="B31" s="39">
        <v>3723</v>
      </c>
      <c r="C31" s="11">
        <v>2119</v>
      </c>
      <c r="D31" s="11" t="s">
        <v>481</v>
      </c>
      <c r="E31" s="53">
        <v>0</v>
      </c>
      <c r="F31" s="182">
        <v>0</v>
      </c>
      <c r="G31" s="112">
        <v>0</v>
      </c>
      <c r="H31" s="111" t="e">
        <f t="shared" si="0"/>
        <v>#DIV/0!</v>
      </c>
    </row>
    <row r="32" spans="1:8" s="46" customFormat="1" ht="18.399999999999999" customHeight="1" x14ac:dyDescent="0.2">
      <c r="A32" s="40"/>
      <c r="B32" s="39">
        <v>3725</v>
      </c>
      <c r="C32" s="11">
        <v>2324</v>
      </c>
      <c r="D32" s="11" t="s">
        <v>339</v>
      </c>
      <c r="E32" s="53">
        <v>3268</v>
      </c>
      <c r="F32" s="182">
        <v>3268</v>
      </c>
      <c r="G32" s="112">
        <v>2424.8000000000002</v>
      </c>
      <c r="H32" s="111">
        <f t="shared" si="0"/>
        <v>74.198286413708686</v>
      </c>
    </row>
    <row r="33" spans="1:8" s="46" customFormat="1" ht="15" hidden="1" customHeight="1" x14ac:dyDescent="0.2">
      <c r="A33" s="263"/>
      <c r="B33" s="264">
        <v>3745</v>
      </c>
      <c r="C33" s="29">
        <v>2111</v>
      </c>
      <c r="D33" s="29" t="s">
        <v>482</v>
      </c>
      <c r="E33" s="53">
        <v>0</v>
      </c>
      <c r="F33" s="182">
        <v>0</v>
      </c>
      <c r="G33" s="112">
        <v>0</v>
      </c>
      <c r="H33" s="111" t="e">
        <f t="shared" si="0"/>
        <v>#DIV/0!</v>
      </c>
    </row>
    <row r="34" spans="1:8" s="260" customFormat="1" ht="15" customHeight="1" x14ac:dyDescent="0.2">
      <c r="A34" s="39"/>
      <c r="B34" s="39">
        <v>3745</v>
      </c>
      <c r="C34" s="11">
        <v>2324</v>
      </c>
      <c r="D34" s="11" t="s">
        <v>465</v>
      </c>
      <c r="E34" s="53">
        <v>0</v>
      </c>
      <c r="F34" s="182">
        <v>0</v>
      </c>
      <c r="G34" s="112">
        <v>14.7</v>
      </c>
      <c r="H34" s="111" t="e">
        <f t="shared" si="0"/>
        <v>#DIV/0!</v>
      </c>
    </row>
    <row r="35" spans="1:8" s="260" customFormat="1" ht="15" hidden="1" customHeight="1" x14ac:dyDescent="0.2">
      <c r="A35" s="264"/>
      <c r="B35" s="264">
        <v>5279</v>
      </c>
      <c r="C35" s="29">
        <v>2111</v>
      </c>
      <c r="D35" s="29" t="s">
        <v>488</v>
      </c>
      <c r="E35" s="53">
        <v>0</v>
      </c>
      <c r="F35" s="182">
        <v>0</v>
      </c>
      <c r="G35" s="112">
        <v>0</v>
      </c>
      <c r="H35" s="111" t="e">
        <f>(#REF!/F35)*100</f>
        <v>#REF!</v>
      </c>
    </row>
    <row r="36" spans="1:8" s="260" customFormat="1" ht="15" customHeight="1" thickBot="1" x14ac:dyDescent="0.25">
      <c r="A36" s="264"/>
      <c r="B36" s="264">
        <v>6409</v>
      </c>
      <c r="C36" s="29">
        <v>2328</v>
      </c>
      <c r="D36" s="29" t="s">
        <v>483</v>
      </c>
      <c r="E36" s="53">
        <v>0</v>
      </c>
      <c r="F36" s="182">
        <v>0</v>
      </c>
      <c r="G36" s="112">
        <v>4.8</v>
      </c>
      <c r="H36" s="119" t="e">
        <f>(G36/F36)*100</f>
        <v>#DIV/0!</v>
      </c>
    </row>
    <row r="37" spans="1:8" s="202" customFormat="1" ht="24.75" customHeight="1" thickTop="1" thickBot="1" x14ac:dyDescent="0.3">
      <c r="A37" s="210"/>
      <c r="B37" s="211"/>
      <c r="C37" s="211"/>
      <c r="D37" s="212" t="s">
        <v>354</v>
      </c>
      <c r="E37" s="87">
        <f t="shared" ref="E37:G37" si="1">SUM(E9:E36)</f>
        <v>7162</v>
      </c>
      <c r="F37" s="185">
        <f t="shared" si="1"/>
        <v>11400</v>
      </c>
      <c r="G37" s="204">
        <f t="shared" si="1"/>
        <v>11409.2</v>
      </c>
      <c r="H37" s="139">
        <f>(G37/F37)*100</f>
        <v>100.08070175438597</v>
      </c>
    </row>
    <row r="38" spans="1:8" s="46" customFormat="1" ht="15" customHeight="1" thickBot="1" x14ac:dyDescent="0.35">
      <c r="A38" s="47"/>
      <c r="B38" s="47"/>
      <c r="C38" s="47"/>
      <c r="D38" s="47"/>
      <c r="E38" s="189"/>
      <c r="F38" s="189"/>
      <c r="G38" s="202"/>
    </row>
    <row r="39" spans="1:8" s="46" customFormat="1" ht="15" customHeight="1" x14ac:dyDescent="0.25">
      <c r="A39" s="22" t="s">
        <v>14</v>
      </c>
      <c r="B39" s="22" t="s">
        <v>415</v>
      </c>
      <c r="C39" s="22" t="s">
        <v>416</v>
      </c>
      <c r="D39" s="21" t="s">
        <v>12</v>
      </c>
      <c r="E39" s="20" t="s">
        <v>11</v>
      </c>
      <c r="F39" s="20" t="s">
        <v>11</v>
      </c>
      <c r="G39" s="20" t="s">
        <v>0</v>
      </c>
      <c r="H39" s="113" t="s">
        <v>359</v>
      </c>
    </row>
    <row r="40" spans="1:8" s="46" customFormat="1" ht="15" customHeight="1" thickBot="1" x14ac:dyDescent="0.3">
      <c r="A40" s="19"/>
      <c r="B40" s="19"/>
      <c r="C40" s="19"/>
      <c r="D40" s="18"/>
      <c r="E40" s="190" t="s">
        <v>10</v>
      </c>
      <c r="F40" s="190" t="s">
        <v>9</v>
      </c>
      <c r="G40" s="217" t="s">
        <v>532</v>
      </c>
      <c r="H40" s="120" t="s">
        <v>360</v>
      </c>
    </row>
    <row r="41" spans="1:8" s="46" customFormat="1" ht="15" customHeight="1" thickTop="1" x14ac:dyDescent="0.3">
      <c r="A41" s="254">
        <v>20</v>
      </c>
      <c r="B41" s="116"/>
      <c r="C41" s="116"/>
      <c r="D41" s="254" t="s">
        <v>449</v>
      </c>
      <c r="E41" s="214"/>
      <c r="F41" s="214"/>
      <c r="G41" s="255"/>
      <c r="H41" s="256"/>
    </row>
    <row r="42" spans="1:8" s="46" customFormat="1" ht="15" customHeight="1" x14ac:dyDescent="0.3">
      <c r="A42" s="251"/>
      <c r="B42" s="251"/>
      <c r="C42" s="251"/>
      <c r="D42" s="251"/>
      <c r="E42" s="179"/>
      <c r="F42" s="179"/>
      <c r="G42" s="252"/>
      <c r="H42" s="253"/>
    </row>
    <row r="43" spans="1:8" x14ac:dyDescent="0.2">
      <c r="A43" s="11">
        <v>98033</v>
      </c>
      <c r="B43" s="11"/>
      <c r="C43" s="11">
        <v>4111</v>
      </c>
      <c r="D43" s="11" t="s">
        <v>546</v>
      </c>
      <c r="E43" s="53">
        <v>0</v>
      </c>
      <c r="F43" s="182">
        <v>9</v>
      </c>
      <c r="G43" s="112">
        <v>9</v>
      </c>
      <c r="H43" s="111">
        <f t="shared" ref="H43:H59" si="2">(G43/F43)*100</f>
        <v>100</v>
      </c>
    </row>
    <row r="44" spans="1:8" x14ac:dyDescent="0.2">
      <c r="A44" s="11">
        <v>13011</v>
      </c>
      <c r="B44" s="11"/>
      <c r="C44" s="11">
        <v>4116</v>
      </c>
      <c r="D44" s="11" t="s">
        <v>407</v>
      </c>
      <c r="E44" s="53">
        <v>0</v>
      </c>
      <c r="F44" s="182">
        <v>7215.3</v>
      </c>
      <c r="G44" s="112">
        <v>7215.2</v>
      </c>
      <c r="H44" s="111">
        <f t="shared" si="2"/>
        <v>99.998614056241593</v>
      </c>
    </row>
    <row r="45" spans="1:8" ht="13.7" customHeight="1" x14ac:dyDescent="0.2">
      <c r="A45" s="11">
        <v>13015</v>
      </c>
      <c r="B45" s="11"/>
      <c r="C45" s="11">
        <v>4116</v>
      </c>
      <c r="D45" s="11" t="s">
        <v>556</v>
      </c>
      <c r="E45" s="53">
        <v>0</v>
      </c>
      <c r="F45" s="182">
        <v>1430.9</v>
      </c>
      <c r="G45" s="112">
        <v>1430.9</v>
      </c>
      <c r="H45" s="111">
        <f t="shared" si="2"/>
        <v>100</v>
      </c>
    </row>
    <row r="46" spans="1:8" x14ac:dyDescent="0.2">
      <c r="A46" s="11">
        <v>13018</v>
      </c>
      <c r="B46" s="11"/>
      <c r="C46" s="11">
        <v>4116</v>
      </c>
      <c r="D46" s="11" t="s">
        <v>556</v>
      </c>
      <c r="E46" s="53">
        <v>0</v>
      </c>
      <c r="F46" s="182">
        <v>20.2</v>
      </c>
      <c r="G46" s="112">
        <v>20.100000000000001</v>
      </c>
      <c r="H46" s="111">
        <f t="shared" si="2"/>
        <v>99.504950495049513</v>
      </c>
    </row>
    <row r="47" spans="1:8" s="46" customFormat="1" ht="15" customHeight="1" x14ac:dyDescent="0.2">
      <c r="A47" s="40">
        <v>14007</v>
      </c>
      <c r="B47" s="39"/>
      <c r="C47" s="11">
        <v>4116</v>
      </c>
      <c r="D47" s="11" t="s">
        <v>499</v>
      </c>
      <c r="E47" s="53">
        <v>0</v>
      </c>
      <c r="F47" s="182">
        <v>765</v>
      </c>
      <c r="G47" s="112">
        <v>765</v>
      </c>
      <c r="H47" s="111">
        <f t="shared" si="2"/>
        <v>100</v>
      </c>
    </row>
    <row r="48" spans="1:8" s="46" customFormat="1" ht="15" customHeight="1" x14ac:dyDescent="0.2">
      <c r="A48" s="40">
        <v>13013</v>
      </c>
      <c r="B48" s="39"/>
      <c r="C48" s="11">
        <v>4116</v>
      </c>
      <c r="D48" s="11" t="s">
        <v>451</v>
      </c>
      <c r="E48" s="53">
        <v>5293</v>
      </c>
      <c r="F48" s="182">
        <v>6941.9</v>
      </c>
      <c r="G48" s="112">
        <v>1651.8</v>
      </c>
      <c r="H48" s="111">
        <f t="shared" si="2"/>
        <v>23.794638355493454</v>
      </c>
    </row>
    <row r="49" spans="1:8" s="46" customFormat="1" ht="15" customHeight="1" x14ac:dyDescent="0.2">
      <c r="A49" s="40"/>
      <c r="B49" s="39"/>
      <c r="C49" s="11">
        <v>4121</v>
      </c>
      <c r="D49" s="11" t="s">
        <v>452</v>
      </c>
      <c r="E49" s="53">
        <v>34</v>
      </c>
      <c r="F49" s="182">
        <v>2129</v>
      </c>
      <c r="G49" s="112">
        <v>2266.5</v>
      </c>
      <c r="H49" s="111">
        <f t="shared" si="2"/>
        <v>106.45843118835134</v>
      </c>
    </row>
    <row r="50" spans="1:8" s="46" customFormat="1" ht="15" customHeight="1" x14ac:dyDescent="0.2">
      <c r="A50" s="40"/>
      <c r="B50" s="39"/>
      <c r="C50" s="11">
        <v>4122</v>
      </c>
      <c r="D50" s="11" t="s">
        <v>500</v>
      </c>
      <c r="E50" s="53">
        <v>0</v>
      </c>
      <c r="F50" s="182">
        <v>80</v>
      </c>
      <c r="G50" s="112">
        <v>80</v>
      </c>
      <c r="H50" s="111">
        <f t="shared" si="2"/>
        <v>100</v>
      </c>
    </row>
    <row r="51" spans="1:8" s="46" customFormat="1" ht="15" customHeight="1" x14ac:dyDescent="0.2">
      <c r="A51" s="40"/>
      <c r="B51" s="39">
        <v>3599</v>
      </c>
      <c r="C51" s="11">
        <v>2324</v>
      </c>
      <c r="D51" s="11" t="s">
        <v>583</v>
      </c>
      <c r="E51" s="53">
        <v>5</v>
      </c>
      <c r="F51" s="182">
        <v>5</v>
      </c>
      <c r="G51" s="112">
        <v>2.7</v>
      </c>
      <c r="H51" s="111">
        <f t="shared" si="2"/>
        <v>54</v>
      </c>
    </row>
    <row r="52" spans="1:8" s="46" customFormat="1" ht="15" customHeight="1" x14ac:dyDescent="0.2">
      <c r="A52" s="40"/>
      <c r="B52" s="39">
        <v>4171</v>
      </c>
      <c r="C52" s="11">
        <v>2229</v>
      </c>
      <c r="D52" s="11" t="s">
        <v>466</v>
      </c>
      <c r="E52" s="53">
        <v>0</v>
      </c>
      <c r="F52" s="182">
        <v>0</v>
      </c>
      <c r="G52" s="112">
        <v>3.2</v>
      </c>
      <c r="H52" s="111" t="e">
        <f t="shared" si="2"/>
        <v>#DIV/0!</v>
      </c>
    </row>
    <row r="53" spans="1:8" s="46" customFormat="1" ht="17.100000000000001" customHeight="1" x14ac:dyDescent="0.2">
      <c r="A53" s="40"/>
      <c r="B53" s="39">
        <v>4329</v>
      </c>
      <c r="C53" s="11">
        <v>2324</v>
      </c>
      <c r="D53" s="11" t="s">
        <v>523</v>
      </c>
      <c r="E53" s="53">
        <v>0</v>
      </c>
      <c r="F53" s="182">
        <v>0</v>
      </c>
      <c r="G53" s="112">
        <v>0.5</v>
      </c>
      <c r="H53" s="111" t="e">
        <f t="shared" si="2"/>
        <v>#DIV/0!</v>
      </c>
    </row>
    <row r="54" spans="1:8" s="46" customFormat="1" ht="15" customHeight="1" x14ac:dyDescent="0.2">
      <c r="A54" s="40"/>
      <c r="B54" s="39">
        <v>4379</v>
      </c>
      <c r="C54" s="11">
        <v>2212</v>
      </c>
      <c r="D54" s="11" t="s">
        <v>489</v>
      </c>
      <c r="E54" s="53">
        <v>0</v>
      </c>
      <c r="F54" s="182">
        <v>0</v>
      </c>
      <c r="G54" s="112">
        <v>0.7</v>
      </c>
      <c r="H54" s="111" t="e">
        <f t="shared" si="2"/>
        <v>#DIV/0!</v>
      </c>
    </row>
    <row r="55" spans="1:8" s="46" customFormat="1" ht="14.65" customHeight="1" x14ac:dyDescent="0.2">
      <c r="A55" s="40"/>
      <c r="B55" s="39">
        <v>4379</v>
      </c>
      <c r="C55" s="11">
        <v>2324</v>
      </c>
      <c r="D55" s="11" t="s">
        <v>584</v>
      </c>
      <c r="E55" s="53">
        <v>0</v>
      </c>
      <c r="F55" s="182">
        <v>0</v>
      </c>
      <c r="G55" s="112">
        <v>4.0999999999999996</v>
      </c>
      <c r="H55" s="111" t="e">
        <f t="shared" si="2"/>
        <v>#DIV/0!</v>
      </c>
    </row>
    <row r="56" spans="1:8" s="46" customFormat="1" ht="14.65" hidden="1" customHeight="1" x14ac:dyDescent="0.2">
      <c r="A56" s="40"/>
      <c r="B56" s="39">
        <v>4399</v>
      </c>
      <c r="C56" s="11">
        <v>2321</v>
      </c>
      <c r="D56" s="11" t="s">
        <v>467</v>
      </c>
      <c r="E56" s="53">
        <v>0</v>
      </c>
      <c r="F56" s="182">
        <v>0</v>
      </c>
      <c r="G56" s="112">
        <v>0</v>
      </c>
      <c r="H56" s="111" t="e">
        <f t="shared" si="2"/>
        <v>#DIV/0!</v>
      </c>
    </row>
    <row r="57" spans="1:8" s="46" customFormat="1" ht="15" customHeight="1" x14ac:dyDescent="0.2">
      <c r="A57" s="40"/>
      <c r="B57" s="39">
        <v>6330</v>
      </c>
      <c r="C57" s="11">
        <v>4132</v>
      </c>
      <c r="D57" s="11" t="s">
        <v>468</v>
      </c>
      <c r="E57" s="53">
        <v>0</v>
      </c>
      <c r="F57" s="182">
        <v>0</v>
      </c>
      <c r="G57" s="112">
        <v>945</v>
      </c>
      <c r="H57" s="111" t="e">
        <f t="shared" si="2"/>
        <v>#DIV/0!</v>
      </c>
    </row>
    <row r="58" spans="1:8" s="46" customFormat="1" ht="15" customHeight="1" x14ac:dyDescent="0.2">
      <c r="A58" s="40"/>
      <c r="B58" s="39">
        <v>6402</v>
      </c>
      <c r="C58" s="11">
        <v>2229</v>
      </c>
      <c r="D58" s="11" t="s">
        <v>518</v>
      </c>
      <c r="E58" s="53">
        <v>0</v>
      </c>
      <c r="F58" s="182">
        <v>0</v>
      </c>
      <c r="G58" s="112">
        <v>1.7</v>
      </c>
      <c r="H58" s="111" t="e">
        <f t="shared" si="2"/>
        <v>#DIV/0!</v>
      </c>
    </row>
    <row r="59" spans="1:8" s="46" customFormat="1" ht="15" customHeight="1" thickBot="1" x14ac:dyDescent="0.25">
      <c r="A59" s="40"/>
      <c r="B59" s="39">
        <v>6409</v>
      </c>
      <c r="C59" s="11">
        <v>2329</v>
      </c>
      <c r="D59" s="11" t="s">
        <v>585</v>
      </c>
      <c r="E59" s="53">
        <v>0</v>
      </c>
      <c r="F59" s="182">
        <v>0</v>
      </c>
      <c r="G59" s="112">
        <v>0.7</v>
      </c>
      <c r="H59" s="111" t="e">
        <f t="shared" si="2"/>
        <v>#DIV/0!</v>
      </c>
    </row>
    <row r="60" spans="1:8" s="202" customFormat="1" ht="24.75" customHeight="1" thickTop="1" thickBot="1" x14ac:dyDescent="0.3">
      <c r="A60" s="210"/>
      <c r="B60" s="211"/>
      <c r="C60" s="211"/>
      <c r="D60" s="212" t="s">
        <v>450</v>
      </c>
      <c r="E60" s="87">
        <f t="shared" ref="E60:F60" si="3">SUM(E41:E58)</f>
        <v>5332</v>
      </c>
      <c r="F60" s="185">
        <f t="shared" si="3"/>
        <v>18596.300000000003</v>
      </c>
      <c r="G60" s="204">
        <f>SUM(G41:G59)</f>
        <v>14397.100000000004</v>
      </c>
      <c r="H60" s="139">
        <f>(G60/F60)*100</f>
        <v>77.419164027252734</v>
      </c>
    </row>
    <row r="61" spans="1:8" s="46" customFormat="1" ht="15" customHeight="1" x14ac:dyDescent="0.3">
      <c r="A61" s="257"/>
      <c r="B61" s="257"/>
      <c r="C61" s="257"/>
      <c r="D61" s="257"/>
      <c r="E61" s="258"/>
      <c r="F61" s="258"/>
      <c r="G61" s="259"/>
      <c r="H61" s="260"/>
    </row>
    <row r="62" spans="1:8" ht="27.75" customHeight="1" thickBot="1" x14ac:dyDescent="0.3">
      <c r="A62" s="7"/>
      <c r="B62" s="7"/>
      <c r="C62" s="7"/>
      <c r="D62" s="8"/>
      <c r="E62" s="95"/>
      <c r="F62" s="95"/>
    </row>
    <row r="63" spans="1:8" ht="15.75" x14ac:dyDescent="0.25">
      <c r="A63" s="22" t="s">
        <v>14</v>
      </c>
      <c r="B63" s="22" t="s">
        <v>415</v>
      </c>
      <c r="C63" s="22" t="s">
        <v>416</v>
      </c>
      <c r="D63" s="21" t="s">
        <v>12</v>
      </c>
      <c r="E63" s="20" t="s">
        <v>11</v>
      </c>
      <c r="F63" s="20" t="s">
        <v>11</v>
      </c>
      <c r="G63" s="20" t="s">
        <v>0</v>
      </c>
      <c r="H63" s="113" t="s">
        <v>359</v>
      </c>
    </row>
    <row r="64" spans="1:8" ht="15.75" customHeight="1" thickBot="1" x14ac:dyDescent="0.3">
      <c r="A64" s="19"/>
      <c r="B64" s="19"/>
      <c r="C64" s="19"/>
      <c r="D64" s="18"/>
      <c r="E64" s="190" t="s">
        <v>10</v>
      </c>
      <c r="F64" s="192" t="s">
        <v>9</v>
      </c>
      <c r="G64" s="217" t="s">
        <v>532</v>
      </c>
      <c r="H64" s="114" t="s">
        <v>360</v>
      </c>
    </row>
    <row r="65" spans="1:8" ht="16.5" customHeight="1" thickTop="1" x14ac:dyDescent="0.25">
      <c r="A65" s="35">
        <v>30</v>
      </c>
      <c r="B65" s="27"/>
      <c r="C65" s="27"/>
      <c r="D65" s="26" t="s">
        <v>88</v>
      </c>
      <c r="E65" s="83"/>
      <c r="F65" s="193"/>
      <c r="G65" s="203"/>
      <c r="H65" s="115"/>
    </row>
    <row r="66" spans="1:8" ht="16.5" customHeight="1" x14ac:dyDescent="0.25">
      <c r="A66" s="35"/>
      <c r="B66" s="27"/>
      <c r="C66" s="27"/>
      <c r="D66" s="26"/>
      <c r="E66" s="52"/>
      <c r="F66" s="182"/>
      <c r="G66" s="203"/>
      <c r="H66" s="115"/>
    </row>
    <row r="67" spans="1:8" ht="15" hidden="1" customHeight="1" x14ac:dyDescent="0.25">
      <c r="A67" s="43"/>
      <c r="B67" s="27"/>
      <c r="C67" s="45">
        <v>4113</v>
      </c>
      <c r="D67" s="31" t="s">
        <v>346</v>
      </c>
      <c r="E67" s="53">
        <v>0</v>
      </c>
      <c r="F67" s="182">
        <v>0</v>
      </c>
      <c r="G67" s="112">
        <v>0</v>
      </c>
      <c r="H67" s="111" t="e">
        <f>(#REF!/F67)*100</f>
        <v>#REF!</v>
      </c>
    </row>
    <row r="68" spans="1:8" ht="15" hidden="1" customHeight="1" x14ac:dyDescent="0.2">
      <c r="A68" s="10"/>
      <c r="B68" s="11"/>
      <c r="C68" s="11">
        <v>1361</v>
      </c>
      <c r="D68" s="11" t="s">
        <v>29</v>
      </c>
      <c r="E68" s="53">
        <v>0</v>
      </c>
      <c r="F68" s="182">
        <v>0</v>
      </c>
      <c r="G68" s="112">
        <v>0</v>
      </c>
      <c r="H68" s="111" t="e">
        <f>(#REF!/F68)*100</f>
        <v>#REF!</v>
      </c>
    </row>
    <row r="69" spans="1:8" ht="15" hidden="1" customHeight="1" x14ac:dyDescent="0.2">
      <c r="A69" s="10"/>
      <c r="B69" s="11"/>
      <c r="C69" s="11">
        <v>2460</v>
      </c>
      <c r="D69" s="11" t="s">
        <v>87</v>
      </c>
      <c r="E69" s="53">
        <v>0</v>
      </c>
      <c r="F69" s="182">
        <v>0</v>
      </c>
      <c r="G69" s="112">
        <v>0</v>
      </c>
      <c r="H69" s="111" t="e">
        <f>(#REF!/F69)*100</f>
        <v>#REF!</v>
      </c>
    </row>
    <row r="70" spans="1:8" ht="15" hidden="1" customHeight="1" x14ac:dyDescent="0.2">
      <c r="A70" s="10">
        <v>98008</v>
      </c>
      <c r="B70" s="11"/>
      <c r="C70" s="11">
        <v>4111</v>
      </c>
      <c r="D70" s="11" t="s">
        <v>86</v>
      </c>
      <c r="E70" s="53">
        <v>0</v>
      </c>
      <c r="F70" s="182">
        <v>0</v>
      </c>
      <c r="G70" s="112">
        <v>0</v>
      </c>
      <c r="H70" s="111" t="e">
        <f>(#REF!/F70)*100</f>
        <v>#REF!</v>
      </c>
    </row>
    <row r="71" spans="1:8" ht="15" customHeight="1" x14ac:dyDescent="0.2">
      <c r="A71" s="10">
        <v>98071</v>
      </c>
      <c r="B71" s="11"/>
      <c r="C71" s="11">
        <v>4111</v>
      </c>
      <c r="D71" s="11" t="s">
        <v>85</v>
      </c>
      <c r="E71" s="53">
        <v>0</v>
      </c>
      <c r="F71" s="182">
        <v>702</v>
      </c>
      <c r="G71" s="112">
        <v>702</v>
      </c>
      <c r="H71" s="111">
        <f t="shared" ref="H71:H134" si="4">(G71/F71)*100</f>
        <v>100</v>
      </c>
    </row>
    <row r="72" spans="1:8" ht="15" hidden="1" customHeight="1" x14ac:dyDescent="0.2">
      <c r="A72" s="10">
        <v>98187</v>
      </c>
      <c r="B72" s="11"/>
      <c r="C72" s="11">
        <v>4111</v>
      </c>
      <c r="D72" s="11" t="s">
        <v>84</v>
      </c>
      <c r="E72" s="53">
        <v>0</v>
      </c>
      <c r="F72" s="182">
        <v>0</v>
      </c>
      <c r="G72" s="112">
        <v>0</v>
      </c>
      <c r="H72" s="111" t="e">
        <f t="shared" si="4"/>
        <v>#DIV/0!</v>
      </c>
    </row>
    <row r="73" spans="1:8" ht="15" hidden="1" customHeight="1" x14ac:dyDescent="0.2">
      <c r="A73" s="10">
        <v>98348</v>
      </c>
      <c r="B73" s="11"/>
      <c r="C73" s="11">
        <v>4111</v>
      </c>
      <c r="D73" s="11" t="s">
        <v>83</v>
      </c>
      <c r="E73" s="53">
        <v>0</v>
      </c>
      <c r="F73" s="182">
        <v>0</v>
      </c>
      <c r="G73" s="112">
        <v>0</v>
      </c>
      <c r="H73" s="111" t="e">
        <f t="shared" si="4"/>
        <v>#DIV/0!</v>
      </c>
    </row>
    <row r="74" spans="1:8" ht="15" hidden="1" customHeight="1" x14ac:dyDescent="0.2">
      <c r="A74" s="10">
        <v>98193</v>
      </c>
      <c r="B74" s="11"/>
      <c r="C74" s="11">
        <v>4111</v>
      </c>
      <c r="D74" s="11" t="s">
        <v>508</v>
      </c>
      <c r="E74" s="53">
        <v>0</v>
      </c>
      <c r="F74" s="182">
        <v>0</v>
      </c>
      <c r="G74" s="112">
        <v>0</v>
      </c>
      <c r="H74" s="111" t="e">
        <f t="shared" si="4"/>
        <v>#DIV/0!</v>
      </c>
    </row>
    <row r="75" spans="1:8" hidden="1" x14ac:dyDescent="0.2">
      <c r="A75" s="10"/>
      <c r="B75" s="11"/>
      <c r="C75" s="11">
        <v>2460</v>
      </c>
      <c r="D75" s="11" t="s">
        <v>295</v>
      </c>
      <c r="E75" s="53">
        <v>0</v>
      </c>
      <c r="F75" s="182">
        <v>0</v>
      </c>
      <c r="G75" s="112">
        <v>0</v>
      </c>
      <c r="H75" s="111" t="e">
        <f t="shared" si="4"/>
        <v>#DIV/0!</v>
      </c>
    </row>
    <row r="76" spans="1:8" hidden="1" x14ac:dyDescent="0.2">
      <c r="A76" s="10">
        <v>98008</v>
      </c>
      <c r="B76" s="11"/>
      <c r="C76" s="11">
        <v>4111</v>
      </c>
      <c r="D76" s="11" t="s">
        <v>296</v>
      </c>
      <c r="E76" s="53">
        <v>0</v>
      </c>
      <c r="F76" s="182">
        <v>0</v>
      </c>
      <c r="G76" s="112">
        <v>0</v>
      </c>
      <c r="H76" s="111" t="e">
        <f t="shared" si="4"/>
        <v>#DIV/0!</v>
      </c>
    </row>
    <row r="77" spans="1:8" ht="15" hidden="1" customHeight="1" x14ac:dyDescent="0.2">
      <c r="A77" s="10">
        <v>98071</v>
      </c>
      <c r="B77" s="11"/>
      <c r="C77" s="11">
        <v>4111</v>
      </c>
      <c r="D77" s="11" t="s">
        <v>299</v>
      </c>
      <c r="E77" s="53">
        <v>0</v>
      </c>
      <c r="F77" s="182">
        <v>0</v>
      </c>
      <c r="G77" s="112">
        <v>0</v>
      </c>
      <c r="H77" s="111" t="e">
        <f t="shared" si="4"/>
        <v>#DIV/0!</v>
      </c>
    </row>
    <row r="78" spans="1:8" ht="15" hidden="1" customHeight="1" x14ac:dyDescent="0.2">
      <c r="A78" s="11">
        <v>13011</v>
      </c>
      <c r="B78" s="11"/>
      <c r="C78" s="11">
        <v>4116</v>
      </c>
      <c r="D78" s="11" t="s">
        <v>82</v>
      </c>
      <c r="E78" s="53">
        <v>0</v>
      </c>
      <c r="F78" s="182">
        <v>0</v>
      </c>
      <c r="G78" s="112">
        <v>0</v>
      </c>
      <c r="H78" s="111" t="e">
        <f t="shared" si="4"/>
        <v>#DIV/0!</v>
      </c>
    </row>
    <row r="79" spans="1:8" ht="15" hidden="1" customHeight="1" x14ac:dyDescent="0.2">
      <c r="A79" s="10">
        <v>13015</v>
      </c>
      <c r="B79" s="11"/>
      <c r="C79" s="11">
        <v>4116</v>
      </c>
      <c r="D79" s="11" t="s">
        <v>81</v>
      </c>
      <c r="E79" s="53">
        <v>0</v>
      </c>
      <c r="F79" s="182">
        <v>0</v>
      </c>
      <c r="G79" s="112">
        <v>0</v>
      </c>
      <c r="H79" s="111" t="e">
        <f t="shared" si="4"/>
        <v>#DIV/0!</v>
      </c>
    </row>
    <row r="80" spans="1:8" ht="15" hidden="1" customHeight="1" x14ac:dyDescent="0.2">
      <c r="A80" s="10">
        <v>13015</v>
      </c>
      <c r="B80" s="11"/>
      <c r="C80" s="11">
        <v>4116</v>
      </c>
      <c r="D80" s="11" t="s">
        <v>81</v>
      </c>
      <c r="E80" s="53">
        <v>0</v>
      </c>
      <c r="F80" s="182">
        <v>0</v>
      </c>
      <c r="G80" s="112">
        <v>0</v>
      </c>
      <c r="H80" s="111" t="e">
        <f t="shared" si="4"/>
        <v>#DIV/0!</v>
      </c>
    </row>
    <row r="81" spans="1:8" ht="15" hidden="1" customHeight="1" x14ac:dyDescent="0.2">
      <c r="A81" s="10">
        <v>13101</v>
      </c>
      <c r="B81" s="11"/>
      <c r="C81" s="11">
        <v>4116</v>
      </c>
      <c r="D81" s="11" t="s">
        <v>80</v>
      </c>
      <c r="E81" s="53">
        <v>0</v>
      </c>
      <c r="F81" s="182">
        <v>0</v>
      </c>
      <c r="G81" s="112">
        <v>0</v>
      </c>
      <c r="H81" s="111" t="e">
        <f t="shared" si="4"/>
        <v>#DIV/0!</v>
      </c>
    </row>
    <row r="82" spans="1:8" hidden="1" x14ac:dyDescent="0.2">
      <c r="A82" s="10">
        <v>13013</v>
      </c>
      <c r="B82" s="11"/>
      <c r="C82" s="11">
        <v>4116</v>
      </c>
      <c r="D82" s="11" t="s">
        <v>490</v>
      </c>
      <c r="E82" s="53">
        <v>0</v>
      </c>
      <c r="F82" s="182">
        <v>0</v>
      </c>
      <c r="G82" s="112">
        <v>0</v>
      </c>
      <c r="H82" s="111" t="e">
        <f t="shared" si="4"/>
        <v>#DIV/0!</v>
      </c>
    </row>
    <row r="83" spans="1:8" x14ac:dyDescent="0.2">
      <c r="A83" s="10">
        <v>13101</v>
      </c>
      <c r="B83" s="11"/>
      <c r="C83" s="11">
        <v>4116</v>
      </c>
      <c r="D83" s="11" t="s">
        <v>453</v>
      </c>
      <c r="E83" s="53">
        <v>135</v>
      </c>
      <c r="F83" s="182">
        <v>135</v>
      </c>
      <c r="G83" s="112">
        <v>0</v>
      </c>
      <c r="H83" s="111">
        <f t="shared" si="4"/>
        <v>0</v>
      </c>
    </row>
    <row r="84" spans="1:8" x14ac:dyDescent="0.2">
      <c r="A84" s="10">
        <v>13013</v>
      </c>
      <c r="B84" s="11"/>
      <c r="C84" s="11">
        <v>4116</v>
      </c>
      <c r="D84" s="11" t="s">
        <v>484</v>
      </c>
      <c r="E84" s="53">
        <v>3654</v>
      </c>
      <c r="F84" s="182">
        <v>3654</v>
      </c>
      <c r="G84" s="112">
        <v>909.1</v>
      </c>
      <c r="H84" s="111">
        <f t="shared" si="4"/>
        <v>24.879584017515054</v>
      </c>
    </row>
    <row r="85" spans="1:8" hidden="1" x14ac:dyDescent="0.2">
      <c r="A85" s="10">
        <v>13013</v>
      </c>
      <c r="B85" s="11"/>
      <c r="C85" s="11">
        <v>4116</v>
      </c>
      <c r="D85" s="11" t="s">
        <v>384</v>
      </c>
      <c r="E85" s="53">
        <v>0</v>
      </c>
      <c r="F85" s="182">
        <v>0</v>
      </c>
      <c r="G85" s="112">
        <v>0</v>
      </c>
      <c r="H85" s="111" t="e">
        <f t="shared" si="4"/>
        <v>#DIV/0!</v>
      </c>
    </row>
    <row r="86" spans="1:8" hidden="1" x14ac:dyDescent="0.2">
      <c r="A86" s="10">
        <v>14004</v>
      </c>
      <c r="B86" s="11"/>
      <c r="C86" s="11">
        <v>4116</v>
      </c>
      <c r="D86" s="11" t="s">
        <v>438</v>
      </c>
      <c r="E86" s="53">
        <v>0</v>
      </c>
      <c r="F86" s="182">
        <v>0</v>
      </c>
      <c r="G86" s="112">
        <v>0</v>
      </c>
      <c r="H86" s="111" t="e">
        <f t="shared" si="4"/>
        <v>#DIV/0!</v>
      </c>
    </row>
    <row r="87" spans="1:8" ht="15" hidden="1" customHeight="1" x14ac:dyDescent="0.2">
      <c r="A87" s="11"/>
      <c r="B87" s="11"/>
      <c r="C87" s="11">
        <v>4116</v>
      </c>
      <c r="D87" s="11" t="s">
        <v>202</v>
      </c>
      <c r="E87" s="53">
        <v>0</v>
      </c>
      <c r="F87" s="182">
        <v>0</v>
      </c>
      <c r="G87" s="112">
        <v>0</v>
      </c>
      <c r="H87" s="111" t="e">
        <f t="shared" si="4"/>
        <v>#DIV/0!</v>
      </c>
    </row>
    <row r="88" spans="1:8" ht="15" hidden="1" customHeight="1" x14ac:dyDescent="0.2">
      <c r="A88" s="11"/>
      <c r="B88" s="11"/>
      <c r="C88" s="11">
        <v>4116</v>
      </c>
      <c r="D88" s="11" t="s">
        <v>202</v>
      </c>
      <c r="E88" s="53">
        <v>0</v>
      </c>
      <c r="F88" s="182">
        <v>0</v>
      </c>
      <c r="G88" s="112">
        <v>0</v>
      </c>
      <c r="H88" s="111" t="e">
        <f t="shared" si="4"/>
        <v>#DIV/0!</v>
      </c>
    </row>
    <row r="89" spans="1:8" ht="15" hidden="1" customHeight="1" x14ac:dyDescent="0.2">
      <c r="A89" s="11"/>
      <c r="B89" s="11"/>
      <c r="C89" s="11">
        <v>4116</v>
      </c>
      <c r="D89" s="11" t="s">
        <v>203</v>
      </c>
      <c r="E89" s="53">
        <v>0</v>
      </c>
      <c r="F89" s="182">
        <v>0</v>
      </c>
      <c r="G89" s="112">
        <v>0</v>
      </c>
      <c r="H89" s="111" t="e">
        <f t="shared" si="4"/>
        <v>#DIV/0!</v>
      </c>
    </row>
    <row r="90" spans="1:8" ht="15" hidden="1" customHeight="1" x14ac:dyDescent="0.2">
      <c r="A90" s="10"/>
      <c r="B90" s="11"/>
      <c r="C90" s="11">
        <v>4132</v>
      </c>
      <c r="D90" s="11" t="s">
        <v>79</v>
      </c>
      <c r="E90" s="53">
        <v>0</v>
      </c>
      <c r="F90" s="182">
        <v>0</v>
      </c>
      <c r="G90" s="112">
        <v>0</v>
      </c>
      <c r="H90" s="111" t="e">
        <f t="shared" si="4"/>
        <v>#DIV/0!</v>
      </c>
    </row>
    <row r="91" spans="1:8" ht="15" customHeight="1" x14ac:dyDescent="0.2">
      <c r="A91" s="10">
        <v>379</v>
      </c>
      <c r="B91" s="11"/>
      <c r="C91" s="11">
        <v>4122</v>
      </c>
      <c r="D91" s="11" t="s">
        <v>586</v>
      </c>
      <c r="E91" s="53">
        <v>0</v>
      </c>
      <c r="F91" s="182">
        <v>60</v>
      </c>
      <c r="G91" s="112">
        <v>60</v>
      </c>
      <c r="H91" s="111">
        <f t="shared" si="4"/>
        <v>100</v>
      </c>
    </row>
    <row r="92" spans="1:8" ht="15" customHeight="1" x14ac:dyDescent="0.2">
      <c r="A92" s="10">
        <v>551</v>
      </c>
      <c r="B92" s="11"/>
      <c r="C92" s="11">
        <v>4122</v>
      </c>
      <c r="D92" s="11" t="s">
        <v>560</v>
      </c>
      <c r="E92" s="53">
        <v>0</v>
      </c>
      <c r="F92" s="182">
        <v>65</v>
      </c>
      <c r="G92" s="112">
        <v>65</v>
      </c>
      <c r="H92" s="111">
        <f t="shared" si="4"/>
        <v>100</v>
      </c>
    </row>
    <row r="93" spans="1:8" ht="15" hidden="1" customHeight="1" x14ac:dyDescent="0.2">
      <c r="A93" s="34"/>
      <c r="B93" s="28"/>
      <c r="C93" s="28">
        <v>4216</v>
      </c>
      <c r="D93" s="28" t="s">
        <v>78</v>
      </c>
      <c r="E93" s="53">
        <v>0</v>
      </c>
      <c r="F93" s="182">
        <v>0</v>
      </c>
      <c r="G93" s="112">
        <v>0</v>
      </c>
      <c r="H93" s="111" t="e">
        <f t="shared" si="4"/>
        <v>#DIV/0!</v>
      </c>
    </row>
    <row r="94" spans="1:8" ht="15" hidden="1" customHeight="1" x14ac:dyDescent="0.2">
      <c r="A94" s="11"/>
      <c r="B94" s="11"/>
      <c r="C94" s="11">
        <v>4216</v>
      </c>
      <c r="D94" s="11" t="s">
        <v>77</v>
      </c>
      <c r="E94" s="53">
        <v>0</v>
      </c>
      <c r="F94" s="182">
        <v>0</v>
      </c>
      <c r="G94" s="112">
        <v>0</v>
      </c>
      <c r="H94" s="111" t="e">
        <f t="shared" si="4"/>
        <v>#DIV/0!</v>
      </c>
    </row>
    <row r="95" spans="1:8" ht="15" hidden="1" customHeight="1" x14ac:dyDescent="0.2">
      <c r="A95" s="11"/>
      <c r="B95" s="11"/>
      <c r="C95" s="11">
        <v>4152</v>
      </c>
      <c r="D95" s="28" t="s">
        <v>90</v>
      </c>
      <c r="E95" s="53">
        <v>0</v>
      </c>
      <c r="F95" s="182">
        <v>0</v>
      </c>
      <c r="G95" s="112">
        <v>0</v>
      </c>
      <c r="H95" s="111" t="e">
        <f t="shared" si="4"/>
        <v>#DIV/0!</v>
      </c>
    </row>
    <row r="96" spans="1:8" ht="15" hidden="1" customHeight="1" x14ac:dyDescent="0.2">
      <c r="A96" s="10">
        <v>617</v>
      </c>
      <c r="B96" s="11"/>
      <c r="C96" s="11">
        <v>4222</v>
      </c>
      <c r="D96" s="11" t="s">
        <v>76</v>
      </c>
      <c r="E96" s="53">
        <v>0</v>
      </c>
      <c r="F96" s="182">
        <v>0</v>
      </c>
      <c r="G96" s="112">
        <v>0</v>
      </c>
      <c r="H96" s="111" t="e">
        <f t="shared" si="4"/>
        <v>#DIV/0!</v>
      </c>
    </row>
    <row r="97" spans="1:8" ht="15" hidden="1" customHeight="1" x14ac:dyDescent="0.2">
      <c r="A97" s="10"/>
      <c r="B97" s="11">
        <v>3341</v>
      </c>
      <c r="C97" s="11">
        <v>2111</v>
      </c>
      <c r="D97" s="11" t="s">
        <v>75</v>
      </c>
      <c r="E97" s="53">
        <v>0</v>
      </c>
      <c r="F97" s="182">
        <v>0</v>
      </c>
      <c r="G97" s="112">
        <v>0</v>
      </c>
      <c r="H97" s="111" t="e">
        <f t="shared" si="4"/>
        <v>#DIV/0!</v>
      </c>
    </row>
    <row r="98" spans="1:8" ht="15.75" hidden="1" x14ac:dyDescent="0.25">
      <c r="A98" s="43">
        <v>359</v>
      </c>
      <c r="B98" s="27"/>
      <c r="C98" s="45">
        <v>4122</v>
      </c>
      <c r="D98" s="31" t="s">
        <v>334</v>
      </c>
      <c r="E98" s="53">
        <v>0</v>
      </c>
      <c r="F98" s="182">
        <v>0</v>
      </c>
      <c r="G98" s="112">
        <v>0</v>
      </c>
      <c r="H98" s="111" t="e">
        <f t="shared" si="4"/>
        <v>#DIV/0!</v>
      </c>
    </row>
    <row r="99" spans="1:8" ht="15.75" hidden="1" x14ac:dyDescent="0.25">
      <c r="A99" s="43"/>
      <c r="B99" s="27"/>
      <c r="C99" s="45">
        <v>4122</v>
      </c>
      <c r="D99" s="31" t="s">
        <v>333</v>
      </c>
      <c r="E99" s="53">
        <v>0</v>
      </c>
      <c r="F99" s="182">
        <v>0</v>
      </c>
      <c r="G99" s="112">
        <v>0</v>
      </c>
      <c r="H99" s="111" t="e">
        <f t="shared" si="4"/>
        <v>#DIV/0!</v>
      </c>
    </row>
    <row r="100" spans="1:8" ht="15.75" hidden="1" x14ac:dyDescent="0.25">
      <c r="A100" s="43">
        <v>379</v>
      </c>
      <c r="B100" s="27"/>
      <c r="C100" s="45">
        <v>4122</v>
      </c>
      <c r="D100" s="31" t="s">
        <v>335</v>
      </c>
      <c r="E100" s="53">
        <v>0</v>
      </c>
      <c r="F100" s="182">
        <v>0</v>
      </c>
      <c r="G100" s="112">
        <v>0</v>
      </c>
      <c r="H100" s="111" t="e">
        <f t="shared" si="4"/>
        <v>#DIV/0!</v>
      </c>
    </row>
    <row r="101" spans="1:8" ht="15.75" hidden="1" x14ac:dyDescent="0.25">
      <c r="A101" s="249"/>
      <c r="B101" s="15"/>
      <c r="C101" s="45"/>
      <c r="D101" s="31"/>
      <c r="E101" s="53">
        <v>0</v>
      </c>
      <c r="F101" s="182">
        <v>0</v>
      </c>
      <c r="G101" s="112">
        <v>0</v>
      </c>
      <c r="H101" s="111" t="e">
        <f t="shared" si="4"/>
        <v>#DIV/0!</v>
      </c>
    </row>
    <row r="102" spans="1:8" hidden="1" x14ac:dyDescent="0.2">
      <c r="A102" s="42"/>
      <c r="B102" s="41">
        <v>3699</v>
      </c>
      <c r="C102" s="39">
        <v>2111</v>
      </c>
      <c r="D102" s="38" t="s">
        <v>338</v>
      </c>
      <c r="E102" s="53">
        <v>0</v>
      </c>
      <c r="F102" s="182">
        <v>0</v>
      </c>
      <c r="G102" s="112">
        <v>0</v>
      </c>
      <c r="H102" s="111" t="e">
        <f t="shared" si="4"/>
        <v>#DIV/0!</v>
      </c>
    </row>
    <row r="103" spans="1:8" x14ac:dyDescent="0.2">
      <c r="A103" s="10"/>
      <c r="B103" s="11">
        <v>3349</v>
      </c>
      <c r="C103" s="11">
        <v>2111</v>
      </c>
      <c r="D103" s="11" t="s">
        <v>204</v>
      </c>
      <c r="E103" s="53">
        <v>0</v>
      </c>
      <c r="F103" s="182">
        <v>0</v>
      </c>
      <c r="G103" s="112">
        <v>703</v>
      </c>
      <c r="H103" s="111" t="e">
        <f t="shared" si="4"/>
        <v>#DIV/0!</v>
      </c>
    </row>
    <row r="104" spans="1:8" ht="15" hidden="1" customHeight="1" x14ac:dyDescent="0.2">
      <c r="A104" s="10"/>
      <c r="B104" s="11">
        <v>3699</v>
      </c>
      <c r="C104" s="11">
        <v>2111</v>
      </c>
      <c r="D104" s="11" t="s">
        <v>418</v>
      </c>
      <c r="E104" s="53">
        <v>0</v>
      </c>
      <c r="F104" s="182">
        <v>0</v>
      </c>
      <c r="G104" s="112">
        <v>0</v>
      </c>
      <c r="H104" s="111" t="e">
        <f t="shared" si="4"/>
        <v>#DIV/0!</v>
      </c>
    </row>
    <row r="105" spans="1:8" ht="15" customHeight="1" x14ac:dyDescent="0.2">
      <c r="A105" s="10"/>
      <c r="B105" s="11">
        <v>3699</v>
      </c>
      <c r="C105" s="11">
        <v>3121</v>
      </c>
      <c r="D105" s="11" t="s">
        <v>548</v>
      </c>
      <c r="E105" s="53">
        <v>0</v>
      </c>
      <c r="F105" s="182">
        <v>80</v>
      </c>
      <c r="G105" s="112">
        <v>80</v>
      </c>
      <c r="H105" s="111">
        <f t="shared" si="4"/>
        <v>100</v>
      </c>
    </row>
    <row r="106" spans="1:8" ht="15" hidden="1" customHeight="1" x14ac:dyDescent="0.2">
      <c r="A106" s="10"/>
      <c r="B106" s="11">
        <v>5512</v>
      </c>
      <c r="C106" s="11">
        <v>2111</v>
      </c>
      <c r="D106" s="11" t="s">
        <v>74</v>
      </c>
      <c r="E106" s="53">
        <v>0</v>
      </c>
      <c r="F106" s="182">
        <v>0</v>
      </c>
      <c r="G106" s="112">
        <v>0</v>
      </c>
      <c r="H106" s="111" t="e">
        <f t="shared" si="4"/>
        <v>#DIV/0!</v>
      </c>
    </row>
    <row r="107" spans="1:8" ht="15" hidden="1" customHeight="1" x14ac:dyDescent="0.2">
      <c r="A107" s="10"/>
      <c r="B107" s="11">
        <v>5512</v>
      </c>
      <c r="C107" s="11">
        <v>2322</v>
      </c>
      <c r="D107" s="11" t="s">
        <v>73</v>
      </c>
      <c r="E107" s="53">
        <v>0</v>
      </c>
      <c r="F107" s="182">
        <v>0</v>
      </c>
      <c r="G107" s="112">
        <v>0</v>
      </c>
      <c r="H107" s="111" t="e">
        <f t="shared" si="4"/>
        <v>#DIV/0!</v>
      </c>
    </row>
    <row r="108" spans="1:8" ht="15" hidden="1" customHeight="1" x14ac:dyDescent="0.2">
      <c r="A108" s="10"/>
      <c r="B108" s="11">
        <v>5512</v>
      </c>
      <c r="C108" s="11">
        <v>2324</v>
      </c>
      <c r="D108" s="11" t="s">
        <v>205</v>
      </c>
      <c r="E108" s="53">
        <v>0</v>
      </c>
      <c r="F108" s="182">
        <v>0</v>
      </c>
      <c r="G108" s="112">
        <v>0</v>
      </c>
      <c r="H108" s="111" t="e">
        <f t="shared" si="4"/>
        <v>#DIV/0!</v>
      </c>
    </row>
    <row r="109" spans="1:8" ht="15" hidden="1" customHeight="1" x14ac:dyDescent="0.2">
      <c r="A109" s="10"/>
      <c r="B109" s="11">
        <v>5512</v>
      </c>
      <c r="C109" s="11">
        <v>3113</v>
      </c>
      <c r="D109" s="11" t="s">
        <v>206</v>
      </c>
      <c r="E109" s="53">
        <v>0</v>
      </c>
      <c r="F109" s="182">
        <v>0</v>
      </c>
      <c r="G109" s="112">
        <v>0</v>
      </c>
      <c r="H109" s="111" t="e">
        <f t="shared" si="4"/>
        <v>#DIV/0!</v>
      </c>
    </row>
    <row r="110" spans="1:8" ht="15" hidden="1" customHeight="1" x14ac:dyDescent="0.2">
      <c r="A110" s="10"/>
      <c r="B110" s="11">
        <v>5512</v>
      </c>
      <c r="C110" s="11">
        <v>3122</v>
      </c>
      <c r="D110" s="11" t="s">
        <v>72</v>
      </c>
      <c r="E110" s="53">
        <v>0</v>
      </c>
      <c r="F110" s="182">
        <v>0</v>
      </c>
      <c r="G110" s="112">
        <v>0</v>
      </c>
      <c r="H110" s="111" t="e">
        <f t="shared" si="4"/>
        <v>#DIV/0!</v>
      </c>
    </row>
    <row r="111" spans="1:8" hidden="1" x14ac:dyDescent="0.2">
      <c r="A111" s="40"/>
      <c r="B111" s="39">
        <v>3599</v>
      </c>
      <c r="C111" s="11">
        <v>2321</v>
      </c>
      <c r="D111" s="11" t="s">
        <v>341</v>
      </c>
      <c r="E111" s="53">
        <v>0</v>
      </c>
      <c r="F111" s="182">
        <v>0</v>
      </c>
      <c r="G111" s="112">
        <v>0</v>
      </c>
      <c r="H111" s="111" t="e">
        <f t="shared" si="4"/>
        <v>#DIV/0!</v>
      </c>
    </row>
    <row r="112" spans="1:8" hidden="1" x14ac:dyDescent="0.2">
      <c r="A112" s="40"/>
      <c r="B112" s="39">
        <v>3349</v>
      </c>
      <c r="C112" s="11">
        <v>2111</v>
      </c>
      <c r="D112" s="11" t="s">
        <v>469</v>
      </c>
      <c r="E112" s="53">
        <v>0</v>
      </c>
      <c r="F112" s="182">
        <v>0</v>
      </c>
      <c r="G112" s="112">
        <v>0</v>
      </c>
      <c r="H112" s="111" t="e">
        <f t="shared" si="4"/>
        <v>#DIV/0!</v>
      </c>
    </row>
    <row r="113" spans="1:8" ht="15" customHeight="1" x14ac:dyDescent="0.2">
      <c r="A113" s="10"/>
      <c r="B113" s="11">
        <v>3900</v>
      </c>
      <c r="C113" s="11">
        <v>2329</v>
      </c>
      <c r="D113" s="11" t="s">
        <v>493</v>
      </c>
      <c r="E113" s="53">
        <v>0</v>
      </c>
      <c r="F113" s="182">
        <v>0</v>
      </c>
      <c r="G113" s="112">
        <v>3</v>
      </c>
      <c r="H113" s="111" t="e">
        <f t="shared" si="4"/>
        <v>#DIV/0!</v>
      </c>
    </row>
    <row r="114" spans="1:8" x14ac:dyDescent="0.2">
      <c r="A114" s="10"/>
      <c r="B114" s="11">
        <v>5272</v>
      </c>
      <c r="C114" s="11">
        <v>2212</v>
      </c>
      <c r="D114" s="11" t="s">
        <v>542</v>
      </c>
      <c r="E114" s="53">
        <v>0</v>
      </c>
      <c r="F114" s="182">
        <v>0</v>
      </c>
      <c r="G114" s="112">
        <v>2.5</v>
      </c>
      <c r="H114" s="111" t="e">
        <f t="shared" si="4"/>
        <v>#DIV/0!</v>
      </c>
    </row>
    <row r="115" spans="1:8" ht="15" customHeight="1" x14ac:dyDescent="0.2">
      <c r="A115" s="10">
        <v>211</v>
      </c>
      <c r="B115" s="11">
        <v>5512</v>
      </c>
      <c r="C115" s="11">
        <v>2321</v>
      </c>
      <c r="D115" s="11" t="s">
        <v>587</v>
      </c>
      <c r="E115" s="53">
        <v>0</v>
      </c>
      <c r="F115" s="182">
        <v>18</v>
      </c>
      <c r="G115" s="112">
        <v>18</v>
      </c>
      <c r="H115" s="111">
        <f t="shared" si="4"/>
        <v>100</v>
      </c>
    </row>
    <row r="116" spans="1:8" ht="15" customHeight="1" x14ac:dyDescent="0.2">
      <c r="A116" s="10">
        <v>211</v>
      </c>
      <c r="B116" s="11">
        <v>5512</v>
      </c>
      <c r="C116" s="11">
        <v>2322</v>
      </c>
      <c r="D116" s="11" t="s">
        <v>73</v>
      </c>
      <c r="E116" s="53">
        <v>0</v>
      </c>
      <c r="F116" s="182">
        <v>0</v>
      </c>
      <c r="G116" s="112">
        <v>3.6</v>
      </c>
      <c r="H116" s="111" t="e">
        <f t="shared" si="4"/>
        <v>#DIV/0!</v>
      </c>
    </row>
    <row r="117" spans="1:8" ht="17.25" customHeight="1" x14ac:dyDescent="0.2">
      <c r="A117" s="10"/>
      <c r="B117" s="11">
        <v>5512</v>
      </c>
      <c r="C117" s="11">
        <v>3113</v>
      </c>
      <c r="D117" s="11" t="s">
        <v>595</v>
      </c>
      <c r="E117" s="53">
        <v>0</v>
      </c>
      <c r="F117" s="182">
        <v>0</v>
      </c>
      <c r="G117" s="112">
        <v>12.5</v>
      </c>
      <c r="H117" s="111" t="e">
        <f t="shared" si="4"/>
        <v>#DIV/0!</v>
      </c>
    </row>
    <row r="118" spans="1:8" x14ac:dyDescent="0.2">
      <c r="A118" s="10"/>
      <c r="B118" s="11">
        <v>6171</v>
      </c>
      <c r="C118" s="11">
        <v>2111</v>
      </c>
      <c r="D118" s="11" t="s">
        <v>471</v>
      </c>
      <c r="E118" s="53">
        <v>0</v>
      </c>
      <c r="F118" s="182">
        <v>0</v>
      </c>
      <c r="G118" s="112">
        <v>277.10000000000002</v>
      </c>
      <c r="H118" s="111" t="e">
        <f t="shared" si="4"/>
        <v>#DIV/0!</v>
      </c>
    </row>
    <row r="119" spans="1:8" ht="15" hidden="1" customHeight="1" x14ac:dyDescent="0.2">
      <c r="A119" s="10"/>
      <c r="B119" s="11">
        <v>6171</v>
      </c>
      <c r="C119" s="11">
        <v>2131</v>
      </c>
      <c r="D119" s="11" t="s">
        <v>470</v>
      </c>
      <c r="E119" s="53">
        <v>0</v>
      </c>
      <c r="F119" s="182">
        <v>0</v>
      </c>
      <c r="G119" s="112">
        <v>0</v>
      </c>
      <c r="H119" s="111" t="e">
        <f t="shared" si="4"/>
        <v>#DIV/0!</v>
      </c>
    </row>
    <row r="120" spans="1:8" x14ac:dyDescent="0.2">
      <c r="A120" s="10"/>
      <c r="B120" s="11">
        <v>6171</v>
      </c>
      <c r="C120" s="11">
        <v>2132</v>
      </c>
      <c r="D120" s="11" t="s">
        <v>472</v>
      </c>
      <c r="E120" s="53">
        <v>87</v>
      </c>
      <c r="F120" s="182">
        <v>87</v>
      </c>
      <c r="G120" s="112">
        <v>0</v>
      </c>
      <c r="H120" s="111">
        <f t="shared" si="4"/>
        <v>0</v>
      </c>
    </row>
    <row r="121" spans="1:8" ht="15" hidden="1" customHeight="1" x14ac:dyDescent="0.2">
      <c r="A121" s="10"/>
      <c r="B121" s="11">
        <v>6171</v>
      </c>
      <c r="C121" s="11">
        <v>2212</v>
      </c>
      <c r="D121" s="11" t="s">
        <v>207</v>
      </c>
      <c r="E121" s="53">
        <v>0</v>
      </c>
      <c r="F121" s="182">
        <v>0</v>
      </c>
      <c r="G121" s="112">
        <v>0</v>
      </c>
      <c r="H121" s="111" t="e">
        <f t="shared" si="4"/>
        <v>#DIV/0!</v>
      </c>
    </row>
    <row r="122" spans="1:8" ht="15" hidden="1" customHeight="1" x14ac:dyDescent="0.2">
      <c r="A122" s="10"/>
      <c r="B122" s="11">
        <v>6171</v>
      </c>
      <c r="C122" s="11">
        <v>2133</v>
      </c>
      <c r="D122" s="11" t="s">
        <v>71</v>
      </c>
      <c r="E122" s="53">
        <v>0</v>
      </c>
      <c r="F122" s="182">
        <v>0</v>
      </c>
      <c r="G122" s="112">
        <v>0</v>
      </c>
      <c r="H122" s="111" t="e">
        <f t="shared" si="4"/>
        <v>#DIV/0!</v>
      </c>
    </row>
    <row r="123" spans="1:8" ht="15" hidden="1" customHeight="1" x14ac:dyDescent="0.2">
      <c r="A123" s="10"/>
      <c r="B123" s="11">
        <v>6171</v>
      </c>
      <c r="C123" s="11">
        <v>2310</v>
      </c>
      <c r="D123" s="11" t="s">
        <v>70</v>
      </c>
      <c r="E123" s="53">
        <v>0</v>
      </c>
      <c r="F123" s="182">
        <v>0</v>
      </c>
      <c r="G123" s="112">
        <v>0</v>
      </c>
      <c r="H123" s="111" t="e">
        <f t="shared" si="4"/>
        <v>#DIV/0!</v>
      </c>
    </row>
    <row r="124" spans="1:8" ht="15" customHeight="1" x14ac:dyDescent="0.2">
      <c r="A124" s="10"/>
      <c r="B124" s="11">
        <v>6171</v>
      </c>
      <c r="C124" s="11">
        <v>2322</v>
      </c>
      <c r="D124" s="11" t="s">
        <v>208</v>
      </c>
      <c r="E124" s="53">
        <v>0</v>
      </c>
      <c r="F124" s="182">
        <v>0</v>
      </c>
      <c r="G124" s="112">
        <v>3.6</v>
      </c>
      <c r="H124" s="111" t="e">
        <f t="shared" si="4"/>
        <v>#DIV/0!</v>
      </c>
    </row>
    <row r="125" spans="1:8" x14ac:dyDescent="0.2">
      <c r="A125" s="10"/>
      <c r="B125" s="11">
        <v>6171</v>
      </c>
      <c r="C125" s="11">
        <v>2324</v>
      </c>
      <c r="D125" s="11" t="s">
        <v>304</v>
      </c>
      <c r="E125" s="53">
        <v>0</v>
      </c>
      <c r="F125" s="182">
        <v>0</v>
      </c>
      <c r="G125" s="112">
        <v>138.4</v>
      </c>
      <c r="H125" s="111" t="e">
        <f t="shared" si="4"/>
        <v>#DIV/0!</v>
      </c>
    </row>
    <row r="126" spans="1:8" ht="15" hidden="1" customHeight="1" x14ac:dyDescent="0.2">
      <c r="A126" s="10"/>
      <c r="B126" s="11">
        <v>6171</v>
      </c>
      <c r="C126" s="11">
        <v>2329</v>
      </c>
      <c r="D126" s="11" t="s">
        <v>69</v>
      </c>
      <c r="E126" s="53">
        <v>0</v>
      </c>
      <c r="F126" s="182">
        <v>0</v>
      </c>
      <c r="G126" s="112">
        <v>0</v>
      </c>
      <c r="H126" s="111" t="e">
        <f t="shared" si="4"/>
        <v>#DIV/0!</v>
      </c>
    </row>
    <row r="127" spans="1:8" ht="15" hidden="1" customHeight="1" x14ac:dyDescent="0.2">
      <c r="A127" s="10"/>
      <c r="B127" s="11">
        <v>6409</v>
      </c>
      <c r="C127" s="11">
        <v>2328</v>
      </c>
      <c r="D127" s="11" t="s">
        <v>68</v>
      </c>
      <c r="E127" s="53">
        <v>0</v>
      </c>
      <c r="F127" s="182">
        <v>0</v>
      </c>
      <c r="G127" s="112">
        <v>0</v>
      </c>
      <c r="H127" s="111" t="e">
        <f t="shared" si="4"/>
        <v>#DIV/0!</v>
      </c>
    </row>
    <row r="128" spans="1:8" hidden="1" x14ac:dyDescent="0.2">
      <c r="A128" s="10"/>
      <c r="B128" s="11">
        <v>6171</v>
      </c>
      <c r="C128" s="11">
        <v>2329</v>
      </c>
      <c r="D128" s="11" t="s">
        <v>307</v>
      </c>
      <c r="E128" s="53">
        <v>0</v>
      </c>
      <c r="F128" s="182">
        <v>0</v>
      </c>
      <c r="G128" s="112">
        <v>0</v>
      </c>
      <c r="H128" s="111" t="e">
        <f t="shared" si="4"/>
        <v>#DIV/0!</v>
      </c>
    </row>
    <row r="129" spans="1:8" x14ac:dyDescent="0.2">
      <c r="A129" s="10"/>
      <c r="B129" s="11">
        <v>6171</v>
      </c>
      <c r="C129" s="11">
        <v>3113</v>
      </c>
      <c r="D129" s="11" t="s">
        <v>473</v>
      </c>
      <c r="E129" s="53">
        <v>0</v>
      </c>
      <c r="F129" s="182">
        <v>0</v>
      </c>
      <c r="G129" s="112">
        <v>0.5</v>
      </c>
      <c r="H129" s="111" t="e">
        <f t="shared" si="4"/>
        <v>#DIV/0!</v>
      </c>
    </row>
    <row r="130" spans="1:8" hidden="1" x14ac:dyDescent="0.2">
      <c r="A130" s="10"/>
      <c r="B130" s="11">
        <v>6171</v>
      </c>
      <c r="C130" s="11">
        <v>3121</v>
      </c>
      <c r="D130" s="11" t="s">
        <v>474</v>
      </c>
      <c r="E130" s="53">
        <v>0</v>
      </c>
      <c r="F130" s="182">
        <v>0</v>
      </c>
      <c r="G130" s="112">
        <v>0</v>
      </c>
      <c r="H130" s="111" t="e">
        <f t="shared" si="4"/>
        <v>#DIV/0!</v>
      </c>
    </row>
    <row r="131" spans="1:8" hidden="1" x14ac:dyDescent="0.2">
      <c r="A131" s="10"/>
      <c r="B131" s="11">
        <v>6171</v>
      </c>
      <c r="C131" s="11">
        <v>3113</v>
      </c>
      <c r="D131" s="11" t="s">
        <v>473</v>
      </c>
      <c r="E131" s="53">
        <v>0</v>
      </c>
      <c r="F131" s="182">
        <v>0</v>
      </c>
      <c r="G131" s="112">
        <v>0</v>
      </c>
      <c r="H131" s="111" t="e">
        <f t="shared" si="4"/>
        <v>#DIV/0!</v>
      </c>
    </row>
    <row r="132" spans="1:8" hidden="1" x14ac:dyDescent="0.2">
      <c r="A132" s="10"/>
      <c r="B132" s="11">
        <v>6330</v>
      </c>
      <c r="C132" s="11">
        <v>4132</v>
      </c>
      <c r="D132" s="11" t="s">
        <v>32</v>
      </c>
      <c r="E132" s="53">
        <v>0</v>
      </c>
      <c r="F132" s="182">
        <v>0</v>
      </c>
      <c r="G132" s="112">
        <v>0</v>
      </c>
      <c r="H132" s="111" t="e">
        <f t="shared" si="4"/>
        <v>#DIV/0!</v>
      </c>
    </row>
    <row r="133" spans="1:8" hidden="1" x14ac:dyDescent="0.2">
      <c r="A133" s="10"/>
      <c r="B133" s="11">
        <v>6310</v>
      </c>
      <c r="C133" s="11">
        <v>2141</v>
      </c>
      <c r="D133" s="11" t="s">
        <v>491</v>
      </c>
      <c r="E133" s="53">
        <v>0</v>
      </c>
      <c r="F133" s="182">
        <v>0</v>
      </c>
      <c r="G133" s="112">
        <v>0</v>
      </c>
      <c r="H133" s="111" t="e">
        <f t="shared" si="4"/>
        <v>#DIV/0!</v>
      </c>
    </row>
    <row r="134" spans="1:8" ht="17.25" customHeight="1" thickBot="1" x14ac:dyDescent="0.25">
      <c r="A134" s="10"/>
      <c r="B134" s="11">
        <v>6409</v>
      </c>
      <c r="C134" s="11">
        <v>2328</v>
      </c>
      <c r="D134" s="11" t="s">
        <v>301</v>
      </c>
      <c r="E134" s="53">
        <v>0</v>
      </c>
      <c r="F134" s="182">
        <v>0</v>
      </c>
      <c r="G134" s="112">
        <v>0</v>
      </c>
      <c r="H134" s="111" t="e">
        <f t="shared" si="4"/>
        <v>#DIV/0!</v>
      </c>
    </row>
    <row r="135" spans="1:8" ht="17.25" hidden="1" customHeight="1" thickBot="1" x14ac:dyDescent="0.25">
      <c r="A135" s="10"/>
      <c r="B135" s="11">
        <v>6409</v>
      </c>
      <c r="C135" s="11">
        <v>2329</v>
      </c>
      <c r="D135" s="11" t="s">
        <v>412</v>
      </c>
      <c r="E135" s="53">
        <v>0</v>
      </c>
      <c r="F135" s="182">
        <v>0</v>
      </c>
      <c r="G135" s="112">
        <v>0</v>
      </c>
      <c r="H135" s="111" t="e">
        <f>(#REF!/F135)*100</f>
        <v>#REF!</v>
      </c>
    </row>
    <row r="136" spans="1:8" s="6" customFormat="1" ht="21.75" customHeight="1" thickTop="1" thickBot="1" x14ac:dyDescent="0.3">
      <c r="A136" s="227"/>
      <c r="B136" s="37"/>
      <c r="C136" s="37"/>
      <c r="D136" s="36" t="s">
        <v>67</v>
      </c>
      <c r="E136" s="87">
        <f t="shared" ref="E136:G136" si="5">SUM(E67:E135)</f>
        <v>3876</v>
      </c>
      <c r="F136" s="185">
        <f t="shared" si="5"/>
        <v>4801</v>
      </c>
      <c r="G136" s="204">
        <f t="shared" si="5"/>
        <v>2978.2999999999997</v>
      </c>
      <c r="H136" s="139">
        <f>(G136/F136)*100</f>
        <v>62.034992709852112</v>
      </c>
    </row>
    <row r="137" spans="1:8" ht="15" customHeight="1" x14ac:dyDescent="0.25">
      <c r="A137" s="7"/>
      <c r="B137" s="7"/>
      <c r="C137" s="7"/>
      <c r="D137" s="8"/>
      <c r="E137" s="95"/>
      <c r="F137" s="95"/>
    </row>
    <row r="138" spans="1:8" ht="12.75" hidden="1" customHeight="1" x14ac:dyDescent="0.25">
      <c r="A138" s="7"/>
      <c r="B138" s="7"/>
      <c r="C138" s="7"/>
      <c r="D138" s="8"/>
      <c r="E138" s="95"/>
      <c r="F138" s="95"/>
    </row>
    <row r="139" spans="1:8" ht="29.25" customHeight="1" thickBot="1" x14ac:dyDescent="0.3">
      <c r="A139" s="7"/>
      <c r="B139" s="7"/>
      <c r="C139" s="7"/>
      <c r="D139" s="8"/>
      <c r="E139" s="95"/>
      <c r="F139" s="95"/>
    </row>
    <row r="140" spans="1:8" ht="15.75" x14ac:dyDescent="0.25">
      <c r="A140" s="22" t="s">
        <v>14</v>
      </c>
      <c r="B140" s="22" t="s">
        <v>415</v>
      </c>
      <c r="C140" s="22" t="s">
        <v>416</v>
      </c>
      <c r="D140" s="21" t="s">
        <v>12</v>
      </c>
      <c r="E140" s="20" t="s">
        <v>11</v>
      </c>
      <c r="F140" s="20" t="s">
        <v>11</v>
      </c>
      <c r="G140" s="20" t="s">
        <v>0</v>
      </c>
      <c r="H140" s="113" t="s">
        <v>359</v>
      </c>
    </row>
    <row r="141" spans="1:8" ht="15.75" customHeight="1" thickBot="1" x14ac:dyDescent="0.3">
      <c r="A141" s="19"/>
      <c r="B141" s="19"/>
      <c r="C141" s="19"/>
      <c r="D141" s="18"/>
      <c r="E141" s="190" t="s">
        <v>10</v>
      </c>
      <c r="F141" s="192" t="s">
        <v>9</v>
      </c>
      <c r="G141" s="217" t="s">
        <v>532</v>
      </c>
      <c r="H141" s="120" t="s">
        <v>360</v>
      </c>
    </row>
    <row r="142" spans="1:8" ht="16.5" customHeight="1" thickTop="1" x14ac:dyDescent="0.25">
      <c r="A142" s="27">
        <v>50</v>
      </c>
      <c r="B142" s="27"/>
      <c r="C142" s="27"/>
      <c r="D142" s="26" t="s">
        <v>357</v>
      </c>
      <c r="E142" s="52"/>
      <c r="F142" s="193"/>
      <c r="G142" s="205"/>
      <c r="H142" s="124"/>
    </row>
    <row r="143" spans="1:8" ht="16.5" customHeight="1" x14ac:dyDescent="0.25">
      <c r="A143" s="35"/>
      <c r="B143" s="27"/>
      <c r="C143" s="27"/>
      <c r="D143" s="26"/>
      <c r="E143" s="52"/>
      <c r="F143" s="194"/>
      <c r="G143" s="203"/>
      <c r="H143" s="115"/>
    </row>
    <row r="144" spans="1:8" x14ac:dyDescent="0.2">
      <c r="A144" s="10"/>
      <c r="B144" s="11"/>
      <c r="C144" s="11">
        <v>1353</v>
      </c>
      <c r="D144" s="11" t="s">
        <v>56</v>
      </c>
      <c r="E144" s="53">
        <v>600</v>
      </c>
      <c r="F144" s="182">
        <v>600</v>
      </c>
      <c r="G144" s="112">
        <v>598.1</v>
      </c>
      <c r="H144" s="111">
        <f t="shared" ref="H144:H169" si="6">(G144/F144)*100</f>
        <v>99.683333333333337</v>
      </c>
    </row>
    <row r="145" spans="1:8" x14ac:dyDescent="0.2">
      <c r="A145" s="11"/>
      <c r="B145" s="11"/>
      <c r="C145" s="11">
        <v>1359</v>
      </c>
      <c r="D145" s="11" t="s">
        <v>55</v>
      </c>
      <c r="E145" s="53">
        <v>0</v>
      </c>
      <c r="F145" s="182">
        <v>0</v>
      </c>
      <c r="G145" s="112">
        <v>39</v>
      </c>
      <c r="H145" s="111" t="e">
        <f t="shared" si="6"/>
        <v>#DIV/0!</v>
      </c>
    </row>
    <row r="146" spans="1:8" x14ac:dyDescent="0.2">
      <c r="A146" s="11"/>
      <c r="B146" s="11"/>
      <c r="C146" s="11">
        <v>1361</v>
      </c>
      <c r="D146" s="11" t="s">
        <v>29</v>
      </c>
      <c r="E146" s="53">
        <v>7800</v>
      </c>
      <c r="F146" s="182">
        <v>7800</v>
      </c>
      <c r="G146" s="112">
        <v>7155.5</v>
      </c>
      <c r="H146" s="111">
        <f t="shared" si="6"/>
        <v>91.737179487179489</v>
      </c>
    </row>
    <row r="147" spans="1:8" hidden="1" x14ac:dyDescent="0.2">
      <c r="A147" s="11">
        <v>13011</v>
      </c>
      <c r="B147" s="11"/>
      <c r="C147" s="11">
        <v>4116</v>
      </c>
      <c r="D147" s="11" t="s">
        <v>407</v>
      </c>
      <c r="E147" s="53">
        <v>0</v>
      </c>
      <c r="F147" s="182">
        <v>0</v>
      </c>
      <c r="G147" s="112">
        <v>0</v>
      </c>
      <c r="H147" s="111" t="e">
        <f t="shared" si="6"/>
        <v>#DIV/0!</v>
      </c>
    </row>
    <row r="148" spans="1:8" hidden="1" x14ac:dyDescent="0.2">
      <c r="A148" s="11">
        <v>13015</v>
      </c>
      <c r="B148" s="11"/>
      <c r="C148" s="11">
        <v>4116</v>
      </c>
      <c r="D148" s="11" t="s">
        <v>408</v>
      </c>
      <c r="E148" s="53">
        <v>0</v>
      </c>
      <c r="F148" s="182">
        <v>0</v>
      </c>
      <c r="G148" s="112">
        <v>0</v>
      </c>
      <c r="H148" s="111" t="e">
        <f t="shared" si="6"/>
        <v>#DIV/0!</v>
      </c>
    </row>
    <row r="149" spans="1:8" hidden="1" x14ac:dyDescent="0.2">
      <c r="A149" s="11">
        <v>13013</v>
      </c>
      <c r="B149" s="11"/>
      <c r="C149" s="11">
        <v>4116</v>
      </c>
      <c r="D149" s="11" t="s">
        <v>422</v>
      </c>
      <c r="E149" s="53">
        <v>0</v>
      </c>
      <c r="F149" s="182">
        <v>0</v>
      </c>
      <c r="G149" s="112">
        <v>0</v>
      </c>
      <c r="H149" s="111" t="e">
        <f t="shared" si="6"/>
        <v>#DIV/0!</v>
      </c>
    </row>
    <row r="150" spans="1:8" x14ac:dyDescent="0.2">
      <c r="A150" s="11"/>
      <c r="B150" s="11"/>
      <c r="C150" s="11">
        <v>4121</v>
      </c>
      <c r="D150" s="11" t="s">
        <v>54</v>
      </c>
      <c r="E150" s="53">
        <v>600</v>
      </c>
      <c r="F150" s="182">
        <v>600</v>
      </c>
      <c r="G150" s="112">
        <v>1164</v>
      </c>
      <c r="H150" s="111">
        <f t="shared" si="6"/>
        <v>194</v>
      </c>
    </row>
    <row r="151" spans="1:8" hidden="1" x14ac:dyDescent="0.2">
      <c r="A151" s="10"/>
      <c r="B151" s="11"/>
      <c r="C151" s="11">
        <v>4122</v>
      </c>
      <c r="D151" s="11" t="s">
        <v>442</v>
      </c>
      <c r="E151" s="53">
        <v>0</v>
      </c>
      <c r="F151" s="182">
        <v>0</v>
      </c>
      <c r="G151" s="112">
        <v>0</v>
      </c>
      <c r="H151" s="111" t="e">
        <f t="shared" si="6"/>
        <v>#DIV/0!</v>
      </c>
    </row>
    <row r="152" spans="1:8" x14ac:dyDescent="0.2">
      <c r="A152" s="10"/>
      <c r="B152" s="11">
        <v>2169</v>
      </c>
      <c r="C152" s="11">
        <v>2212</v>
      </c>
      <c r="D152" s="11" t="s">
        <v>308</v>
      </c>
      <c r="E152" s="53">
        <v>150</v>
      </c>
      <c r="F152" s="182">
        <v>150</v>
      </c>
      <c r="G152" s="112">
        <v>101.4</v>
      </c>
      <c r="H152" s="111">
        <f t="shared" si="6"/>
        <v>67.600000000000009</v>
      </c>
    </row>
    <row r="153" spans="1:8" hidden="1" x14ac:dyDescent="0.2">
      <c r="A153" s="10">
        <v>13013</v>
      </c>
      <c r="B153" s="11">
        <v>2219</v>
      </c>
      <c r="C153" s="11">
        <v>2212</v>
      </c>
      <c r="D153" s="11" t="s">
        <v>322</v>
      </c>
      <c r="E153" s="53">
        <v>0</v>
      </c>
      <c r="F153" s="182">
        <v>0</v>
      </c>
      <c r="G153" s="112">
        <v>0</v>
      </c>
      <c r="H153" s="111" t="e">
        <f t="shared" si="6"/>
        <v>#DIV/0!</v>
      </c>
    </row>
    <row r="154" spans="1:8" hidden="1" x14ac:dyDescent="0.2">
      <c r="A154" s="10"/>
      <c r="B154" s="11">
        <v>2169</v>
      </c>
      <c r="C154" s="11">
        <v>2324</v>
      </c>
      <c r="D154" s="11" t="s">
        <v>309</v>
      </c>
      <c r="E154" s="53">
        <v>0</v>
      </c>
      <c r="F154" s="182">
        <v>0</v>
      </c>
      <c r="G154" s="112">
        <v>0</v>
      </c>
      <c r="H154" s="111" t="e">
        <f t="shared" si="6"/>
        <v>#DIV/0!</v>
      </c>
    </row>
    <row r="155" spans="1:8" x14ac:dyDescent="0.2">
      <c r="A155" s="11"/>
      <c r="B155" s="11">
        <v>2219</v>
      </c>
      <c r="C155" s="11">
        <v>2324</v>
      </c>
      <c r="D155" s="11" t="s">
        <v>215</v>
      </c>
      <c r="E155" s="53">
        <v>0</v>
      </c>
      <c r="F155" s="182">
        <v>0</v>
      </c>
      <c r="G155" s="112">
        <v>20</v>
      </c>
      <c r="H155" s="111" t="e">
        <f t="shared" si="6"/>
        <v>#DIV/0!</v>
      </c>
    </row>
    <row r="156" spans="1:8" hidden="1" x14ac:dyDescent="0.2">
      <c r="A156" s="11"/>
      <c r="B156" s="11">
        <v>2229</v>
      </c>
      <c r="C156" s="11">
        <v>2212</v>
      </c>
      <c r="D156" s="11" t="s">
        <v>310</v>
      </c>
      <c r="E156" s="53">
        <v>0</v>
      </c>
      <c r="F156" s="182">
        <v>0</v>
      </c>
      <c r="G156" s="112">
        <v>0</v>
      </c>
      <c r="H156" s="111" t="e">
        <f t="shared" si="6"/>
        <v>#DIV/0!</v>
      </c>
    </row>
    <row r="157" spans="1:8" hidden="1" x14ac:dyDescent="0.2">
      <c r="A157" s="10"/>
      <c r="B157" s="11">
        <v>2229</v>
      </c>
      <c r="C157" s="11">
        <v>2324</v>
      </c>
      <c r="D157" s="11" t="s">
        <v>89</v>
      </c>
      <c r="E157" s="53">
        <v>0</v>
      </c>
      <c r="F157" s="182">
        <v>0</v>
      </c>
      <c r="G157" s="112">
        <v>0</v>
      </c>
      <c r="H157" s="111" t="e">
        <f t="shared" si="6"/>
        <v>#DIV/0!</v>
      </c>
    </row>
    <row r="158" spans="1:8" x14ac:dyDescent="0.2">
      <c r="A158" s="11"/>
      <c r="B158" s="11">
        <v>2299</v>
      </c>
      <c r="C158" s="11">
        <v>2212</v>
      </c>
      <c r="D158" s="11" t="s">
        <v>454</v>
      </c>
      <c r="E158" s="53">
        <v>22000</v>
      </c>
      <c r="F158" s="182">
        <v>22000</v>
      </c>
      <c r="G158" s="112">
        <v>18956.400000000001</v>
      </c>
      <c r="H158" s="111">
        <f t="shared" si="6"/>
        <v>86.165454545454551</v>
      </c>
    </row>
    <row r="159" spans="1:8" ht="17.649999999999999" hidden="1" customHeight="1" x14ac:dyDescent="0.2">
      <c r="A159" s="10"/>
      <c r="B159" s="11">
        <v>2299</v>
      </c>
      <c r="C159" s="11">
        <v>2324</v>
      </c>
      <c r="D159" s="11" t="s">
        <v>485</v>
      </c>
      <c r="E159" s="53">
        <v>0</v>
      </c>
      <c r="F159" s="182">
        <v>0</v>
      </c>
      <c r="G159" s="112">
        <v>0</v>
      </c>
      <c r="H159" s="111" t="e">
        <f t="shared" si="6"/>
        <v>#DIV/0!</v>
      </c>
    </row>
    <row r="160" spans="1:8" x14ac:dyDescent="0.2">
      <c r="A160" s="10"/>
      <c r="B160" s="11">
        <v>3399</v>
      </c>
      <c r="C160" s="11">
        <v>2111</v>
      </c>
      <c r="D160" s="11" t="s">
        <v>475</v>
      </c>
      <c r="E160" s="53">
        <v>0</v>
      </c>
      <c r="F160" s="182">
        <v>0</v>
      </c>
      <c r="G160" s="112">
        <v>1</v>
      </c>
      <c r="H160" s="111" t="e">
        <f t="shared" si="6"/>
        <v>#DIV/0!</v>
      </c>
    </row>
    <row r="161" spans="1:8" hidden="1" x14ac:dyDescent="0.2">
      <c r="A161" s="10"/>
      <c r="B161" s="11">
        <v>3599</v>
      </c>
      <c r="C161" s="11">
        <v>2324</v>
      </c>
      <c r="D161" s="11" t="s">
        <v>455</v>
      </c>
      <c r="E161" s="53">
        <v>0</v>
      </c>
      <c r="F161" s="182">
        <v>0</v>
      </c>
      <c r="G161" s="112">
        <v>0</v>
      </c>
      <c r="H161" s="111" t="e">
        <f t="shared" si="6"/>
        <v>#DIV/0!</v>
      </c>
    </row>
    <row r="162" spans="1:8" hidden="1" x14ac:dyDescent="0.2">
      <c r="A162" s="11"/>
      <c r="B162" s="11">
        <v>3612</v>
      </c>
      <c r="C162" s="11">
        <v>2132</v>
      </c>
      <c r="D162" s="11" t="s">
        <v>419</v>
      </c>
      <c r="E162" s="53">
        <v>0</v>
      </c>
      <c r="F162" s="182">
        <v>0</v>
      </c>
      <c r="G162" s="112">
        <v>0</v>
      </c>
      <c r="H162" s="111" t="e">
        <f t="shared" si="6"/>
        <v>#DIV/0!</v>
      </c>
    </row>
    <row r="163" spans="1:8" hidden="1" x14ac:dyDescent="0.2">
      <c r="A163" s="11"/>
      <c r="B163" s="11">
        <v>4171</v>
      </c>
      <c r="C163" s="11">
        <v>2229</v>
      </c>
      <c r="D163" s="11" t="s">
        <v>63</v>
      </c>
      <c r="E163" s="53">
        <v>0</v>
      </c>
      <c r="F163" s="182">
        <v>0</v>
      </c>
      <c r="G163" s="112">
        <v>0</v>
      </c>
      <c r="H163" s="111" t="e">
        <f t="shared" si="6"/>
        <v>#DIV/0!</v>
      </c>
    </row>
    <row r="164" spans="1:8" hidden="1" x14ac:dyDescent="0.2">
      <c r="A164" s="11"/>
      <c r="B164" s="11">
        <v>4379</v>
      </c>
      <c r="C164" s="11">
        <v>2212</v>
      </c>
      <c r="D164" s="29" t="s">
        <v>62</v>
      </c>
      <c r="E164" s="53">
        <v>0</v>
      </c>
      <c r="F164" s="182">
        <v>0</v>
      </c>
      <c r="G164" s="112">
        <v>0</v>
      </c>
      <c r="H164" s="111" t="e">
        <f t="shared" si="6"/>
        <v>#DIV/0!</v>
      </c>
    </row>
    <row r="165" spans="1:8" hidden="1" x14ac:dyDescent="0.2">
      <c r="A165" s="11"/>
      <c r="B165" s="11">
        <v>4399</v>
      </c>
      <c r="C165" s="11">
        <v>2321</v>
      </c>
      <c r="D165" s="29" t="s">
        <v>443</v>
      </c>
      <c r="E165" s="53">
        <v>0</v>
      </c>
      <c r="F165" s="182">
        <v>0</v>
      </c>
      <c r="G165" s="112">
        <v>0</v>
      </c>
      <c r="H165" s="111" t="e">
        <f t="shared" si="6"/>
        <v>#DIV/0!</v>
      </c>
    </row>
    <row r="166" spans="1:8" hidden="1" x14ac:dyDescent="0.2">
      <c r="A166" s="11"/>
      <c r="B166" s="11">
        <v>5311</v>
      </c>
      <c r="C166" s="11">
        <v>3113</v>
      </c>
      <c r="D166" s="29" t="s">
        <v>444</v>
      </c>
      <c r="E166" s="53">
        <v>0</v>
      </c>
      <c r="F166" s="182">
        <v>0</v>
      </c>
      <c r="G166" s="112">
        <v>0</v>
      </c>
      <c r="H166" s="111" t="e">
        <f t="shared" si="6"/>
        <v>#DIV/0!</v>
      </c>
    </row>
    <row r="167" spans="1:8" hidden="1" x14ac:dyDescent="0.2">
      <c r="A167" s="11"/>
      <c r="B167" s="11">
        <v>5512</v>
      </c>
      <c r="C167" s="11">
        <v>2324</v>
      </c>
      <c r="D167" s="11" t="s">
        <v>394</v>
      </c>
      <c r="E167" s="53">
        <v>0</v>
      </c>
      <c r="F167" s="182">
        <v>0</v>
      </c>
      <c r="G167" s="112">
        <v>0</v>
      </c>
      <c r="H167" s="111" t="e">
        <f t="shared" si="6"/>
        <v>#DIV/0!</v>
      </c>
    </row>
    <row r="168" spans="1:8" hidden="1" x14ac:dyDescent="0.2">
      <c r="A168" s="11"/>
      <c r="B168" s="11">
        <v>6171</v>
      </c>
      <c r="C168" s="11">
        <v>2212</v>
      </c>
      <c r="D168" s="11" t="s">
        <v>402</v>
      </c>
      <c r="E168" s="53">
        <v>0</v>
      </c>
      <c r="F168" s="182">
        <v>0</v>
      </c>
      <c r="G168" s="112">
        <v>0</v>
      </c>
      <c r="H168" s="111" t="e">
        <f t="shared" si="6"/>
        <v>#DIV/0!</v>
      </c>
    </row>
    <row r="169" spans="1:8" ht="15.75" thickBot="1" x14ac:dyDescent="0.25">
      <c r="A169" s="11"/>
      <c r="B169" s="11">
        <v>6171</v>
      </c>
      <c r="C169" s="11">
        <v>2324</v>
      </c>
      <c r="D169" s="11" t="s">
        <v>456</v>
      </c>
      <c r="E169" s="53">
        <v>300</v>
      </c>
      <c r="F169" s="182">
        <v>300</v>
      </c>
      <c r="G169" s="112">
        <v>164.4</v>
      </c>
      <c r="H169" s="111">
        <f t="shared" si="6"/>
        <v>54.800000000000004</v>
      </c>
    </row>
    <row r="170" spans="1:8" ht="15.75" hidden="1" thickBot="1" x14ac:dyDescent="0.25">
      <c r="A170" s="11"/>
      <c r="B170" s="11">
        <v>6171</v>
      </c>
      <c r="C170" s="11">
        <v>2329</v>
      </c>
      <c r="D170" s="11" t="s">
        <v>216</v>
      </c>
      <c r="E170" s="53">
        <v>0</v>
      </c>
      <c r="F170" s="182">
        <v>0</v>
      </c>
      <c r="G170" s="112">
        <v>0</v>
      </c>
      <c r="H170" s="111" t="e">
        <f>(#REF!/F170)*100</f>
        <v>#REF!</v>
      </c>
    </row>
    <row r="171" spans="1:8" ht="18" hidden="1" customHeight="1" x14ac:dyDescent="0.2">
      <c r="A171" s="11"/>
      <c r="B171" s="11"/>
      <c r="C171" s="11">
        <v>4116</v>
      </c>
      <c r="D171" s="11" t="s">
        <v>324</v>
      </c>
      <c r="E171" s="53">
        <v>0</v>
      </c>
      <c r="F171" s="182">
        <v>0</v>
      </c>
      <c r="G171" s="112">
        <v>0</v>
      </c>
      <c r="H171" s="111" t="e">
        <f>(#REF!/F171)*100</f>
        <v>#REF!</v>
      </c>
    </row>
    <row r="172" spans="1:8" ht="25.5" hidden="1" customHeight="1" x14ac:dyDescent="0.2">
      <c r="A172" s="11"/>
      <c r="B172" s="11"/>
      <c r="C172" s="11">
        <v>4116</v>
      </c>
      <c r="D172" s="11" t="s">
        <v>349</v>
      </c>
      <c r="E172" s="53">
        <v>0</v>
      </c>
      <c r="F172" s="182">
        <v>0</v>
      </c>
      <c r="G172" s="112">
        <v>0</v>
      </c>
      <c r="H172" s="111" t="e">
        <f>(#REF!/F172)*100</f>
        <v>#REF!</v>
      </c>
    </row>
    <row r="173" spans="1:8" ht="15.75" hidden="1" thickBot="1" x14ac:dyDescent="0.25">
      <c r="A173" s="29"/>
      <c r="B173" s="11"/>
      <c r="C173" s="11">
        <v>4116</v>
      </c>
      <c r="D173" s="11" t="s">
        <v>350</v>
      </c>
      <c r="E173" s="53">
        <v>0</v>
      </c>
      <c r="F173" s="182">
        <v>0</v>
      </c>
      <c r="G173" s="112">
        <v>0</v>
      </c>
      <c r="H173" s="111" t="e">
        <f>(#REF!/F173)*100</f>
        <v>#REF!</v>
      </c>
    </row>
    <row r="174" spans="1:8" ht="15.75" hidden="1" thickBot="1" x14ac:dyDescent="0.25">
      <c r="A174" s="11"/>
      <c r="B174" s="11">
        <v>6330</v>
      </c>
      <c r="C174" s="11">
        <v>4132</v>
      </c>
      <c r="D174" s="11" t="s">
        <v>32</v>
      </c>
      <c r="E174" s="53">
        <v>0</v>
      </c>
      <c r="F174" s="182">
        <v>0</v>
      </c>
      <c r="G174" s="112">
        <v>0</v>
      </c>
      <c r="H174" s="111" t="e">
        <f>(#REF!/F174)*100</f>
        <v>#REF!</v>
      </c>
    </row>
    <row r="175" spans="1:8" ht="15.75" hidden="1" thickBot="1" x14ac:dyDescent="0.25">
      <c r="A175" s="11"/>
      <c r="B175" s="11">
        <v>6402</v>
      </c>
      <c r="C175" s="11">
        <v>2229</v>
      </c>
      <c r="D175" s="11" t="s">
        <v>19</v>
      </c>
      <c r="E175" s="53">
        <v>0</v>
      </c>
      <c r="F175" s="182">
        <v>0</v>
      </c>
      <c r="G175" s="112">
        <v>0</v>
      </c>
      <c r="H175" s="111" t="e">
        <f>(#REF!/F175)*100</f>
        <v>#REF!</v>
      </c>
    </row>
    <row r="176" spans="1:8" ht="19.5" hidden="1" customHeight="1" thickBot="1" x14ac:dyDescent="0.25">
      <c r="A176" s="11"/>
      <c r="B176" s="11">
        <v>6409</v>
      </c>
      <c r="C176" s="11">
        <v>2328</v>
      </c>
      <c r="D176" s="11" t="s">
        <v>519</v>
      </c>
      <c r="E176" s="53">
        <v>0</v>
      </c>
      <c r="F176" s="182">
        <v>0</v>
      </c>
      <c r="G176" s="112">
        <v>0</v>
      </c>
      <c r="H176" s="111" t="e">
        <f>(#REF!/F176)*100</f>
        <v>#REF!</v>
      </c>
    </row>
    <row r="177" spans="1:8" s="6" customFormat="1" ht="21.75" customHeight="1" thickTop="1" thickBot="1" x14ac:dyDescent="0.3">
      <c r="A177" s="9"/>
      <c r="B177" s="37"/>
      <c r="C177" s="37"/>
      <c r="D177" s="36" t="s">
        <v>60</v>
      </c>
      <c r="E177" s="87">
        <f t="shared" ref="E177:G177" si="7">SUM(E144:E176)</f>
        <v>31450</v>
      </c>
      <c r="F177" s="185">
        <f t="shared" si="7"/>
        <v>31450</v>
      </c>
      <c r="G177" s="204">
        <f t="shared" si="7"/>
        <v>28199.800000000003</v>
      </c>
      <c r="H177" s="139">
        <f>(G177/F177)*100</f>
        <v>89.66550079491256</v>
      </c>
    </row>
    <row r="178" spans="1:8" s="123" customFormat="1" ht="21.75" customHeight="1" x14ac:dyDescent="0.25">
      <c r="D178" s="121"/>
      <c r="E178" s="95"/>
      <c r="F178" s="95"/>
      <c r="G178" s="122"/>
      <c r="H178" s="55"/>
    </row>
    <row r="179" spans="1:8" s="123" customFormat="1" ht="21.75" customHeight="1" thickBot="1" x14ac:dyDescent="0.3">
      <c r="D179" s="121"/>
      <c r="E179" s="95"/>
      <c r="F179" s="95"/>
      <c r="G179" s="122"/>
      <c r="H179" s="55"/>
    </row>
    <row r="180" spans="1:8" ht="15.75" x14ac:dyDescent="0.25">
      <c r="A180" s="22" t="s">
        <v>14</v>
      </c>
      <c r="B180" s="22" t="s">
        <v>415</v>
      </c>
      <c r="C180" s="22" t="s">
        <v>416</v>
      </c>
      <c r="D180" s="21" t="s">
        <v>12</v>
      </c>
      <c r="E180" s="20" t="s">
        <v>11</v>
      </c>
      <c r="F180" s="20" t="s">
        <v>11</v>
      </c>
      <c r="G180" s="20" t="s">
        <v>0</v>
      </c>
      <c r="H180" s="113" t="s">
        <v>359</v>
      </c>
    </row>
    <row r="181" spans="1:8" ht="15.75" customHeight="1" thickBot="1" x14ac:dyDescent="0.3">
      <c r="A181" s="19"/>
      <c r="B181" s="19"/>
      <c r="C181" s="19"/>
      <c r="D181" s="18"/>
      <c r="E181" s="190" t="s">
        <v>10</v>
      </c>
      <c r="F181" s="192" t="s">
        <v>9</v>
      </c>
      <c r="G181" s="217" t="s">
        <v>532</v>
      </c>
      <c r="H181" s="120" t="s">
        <v>360</v>
      </c>
    </row>
    <row r="182" spans="1:8" ht="16.5" customHeight="1" thickTop="1" x14ac:dyDescent="0.25">
      <c r="A182" s="27">
        <v>90</v>
      </c>
      <c r="B182" s="27"/>
      <c r="C182" s="27"/>
      <c r="D182" s="26" t="s">
        <v>53</v>
      </c>
      <c r="E182" s="52"/>
      <c r="F182" s="193"/>
      <c r="G182" s="206"/>
      <c r="H182" s="127"/>
    </row>
    <row r="183" spans="1:8" hidden="1" x14ac:dyDescent="0.2">
      <c r="A183" s="11"/>
      <c r="B183" s="11"/>
      <c r="C183" s="11">
        <v>4116</v>
      </c>
      <c r="D183" s="11" t="s">
        <v>218</v>
      </c>
      <c r="E183" s="215">
        <v>0</v>
      </c>
      <c r="F183" s="195">
        <v>0</v>
      </c>
      <c r="G183" s="112">
        <v>0</v>
      </c>
      <c r="H183" s="111" t="e">
        <f>(#REF!/F183)*100</f>
        <v>#REF!</v>
      </c>
    </row>
    <row r="184" spans="1:8" hidden="1" x14ac:dyDescent="0.2">
      <c r="A184" s="11"/>
      <c r="B184" s="11"/>
      <c r="C184" s="11">
        <v>4116</v>
      </c>
      <c r="D184" s="11" t="s">
        <v>52</v>
      </c>
      <c r="E184" s="215">
        <v>0</v>
      </c>
      <c r="F184" s="195">
        <v>0</v>
      </c>
      <c r="G184" s="112">
        <v>0</v>
      </c>
      <c r="H184" s="111" t="e">
        <f>(#REF!/F184)*100</f>
        <v>#REF!</v>
      </c>
    </row>
    <row r="185" spans="1:8" hidden="1" x14ac:dyDescent="0.2">
      <c r="A185" s="10"/>
      <c r="B185" s="11"/>
      <c r="C185" s="11">
        <v>4116</v>
      </c>
      <c r="D185" s="11" t="s">
        <v>219</v>
      </c>
      <c r="E185" s="215">
        <v>0</v>
      </c>
      <c r="F185" s="195">
        <v>0</v>
      </c>
      <c r="G185" s="112">
        <v>0</v>
      </c>
      <c r="H185" s="111" t="e">
        <f>(#REF!/F185)*100</f>
        <v>#REF!</v>
      </c>
    </row>
    <row r="186" spans="1:8" ht="15" customHeight="1" x14ac:dyDescent="0.2">
      <c r="A186" s="11"/>
      <c r="B186" s="11"/>
      <c r="C186" s="11">
        <v>1361</v>
      </c>
      <c r="D186" s="11" t="s">
        <v>29</v>
      </c>
      <c r="E186" s="53">
        <v>0</v>
      </c>
      <c r="F186" s="182">
        <v>0</v>
      </c>
      <c r="G186" s="112">
        <v>0.7</v>
      </c>
      <c r="H186" s="111" t="e">
        <f t="shared" ref="H186:H213" si="8">(G186/F186)*100</f>
        <v>#DIV/0!</v>
      </c>
    </row>
    <row r="187" spans="1:8" ht="15" customHeight="1" x14ac:dyDescent="0.2">
      <c r="A187" s="11"/>
      <c r="B187" s="11"/>
      <c r="C187" s="11">
        <v>2460</v>
      </c>
      <c r="D187" s="11" t="s">
        <v>501</v>
      </c>
      <c r="E187" s="53">
        <v>0</v>
      </c>
      <c r="F187" s="182">
        <v>0</v>
      </c>
      <c r="G187" s="112">
        <v>5.5</v>
      </c>
      <c r="H187" s="111" t="e">
        <f t="shared" si="8"/>
        <v>#DIV/0!</v>
      </c>
    </row>
    <row r="188" spans="1:8" ht="15" hidden="1" customHeight="1" x14ac:dyDescent="0.2">
      <c r="A188" s="11">
        <v>14033</v>
      </c>
      <c r="B188" s="11"/>
      <c r="C188" s="11">
        <v>4116</v>
      </c>
      <c r="D188" s="11" t="s">
        <v>286</v>
      </c>
      <c r="E188" s="53">
        <v>0</v>
      </c>
      <c r="F188" s="182">
        <v>0</v>
      </c>
      <c r="G188" s="112">
        <v>0</v>
      </c>
      <c r="H188" s="111" t="e">
        <f t="shared" si="8"/>
        <v>#DIV/0!</v>
      </c>
    </row>
    <row r="189" spans="1:8" ht="15" customHeight="1" x14ac:dyDescent="0.2">
      <c r="A189" s="11">
        <v>14036</v>
      </c>
      <c r="B189" s="11"/>
      <c r="C189" s="11">
        <v>4116</v>
      </c>
      <c r="D189" s="11" t="s">
        <v>588</v>
      </c>
      <c r="E189" s="53">
        <v>0</v>
      </c>
      <c r="F189" s="182">
        <v>140</v>
      </c>
      <c r="G189" s="112">
        <v>140</v>
      </c>
      <c r="H189" s="111">
        <f t="shared" si="8"/>
        <v>100</v>
      </c>
    </row>
    <row r="190" spans="1:8" ht="15" customHeight="1" x14ac:dyDescent="0.2">
      <c r="A190" s="11">
        <v>13013</v>
      </c>
      <c r="B190" s="11"/>
      <c r="C190" s="11">
        <v>4116</v>
      </c>
      <c r="D190" s="11" t="s">
        <v>509</v>
      </c>
      <c r="E190" s="53">
        <v>290</v>
      </c>
      <c r="F190" s="182">
        <v>290</v>
      </c>
      <c r="G190" s="112">
        <v>288.89999999999998</v>
      </c>
      <c r="H190" s="111">
        <f t="shared" si="8"/>
        <v>99.620689655172399</v>
      </c>
    </row>
    <row r="191" spans="1:8" ht="13.5" hidden="1" customHeight="1" x14ac:dyDescent="0.2">
      <c r="A191" s="10">
        <v>14032</v>
      </c>
      <c r="B191" s="11"/>
      <c r="C191" s="11">
        <v>4116</v>
      </c>
      <c r="D191" s="11" t="s">
        <v>413</v>
      </c>
      <c r="E191" s="53">
        <v>0</v>
      </c>
      <c r="F191" s="182">
        <v>0</v>
      </c>
      <c r="G191" s="112">
        <v>0</v>
      </c>
      <c r="H191" s="111" t="e">
        <f t="shared" si="8"/>
        <v>#DIV/0!</v>
      </c>
    </row>
    <row r="192" spans="1:8" ht="13.5" hidden="1" customHeight="1" x14ac:dyDescent="0.2">
      <c r="A192" s="10">
        <v>14990</v>
      </c>
      <c r="B192" s="11"/>
      <c r="C192" s="11">
        <v>4116</v>
      </c>
      <c r="D192" s="11" t="s">
        <v>525</v>
      </c>
      <c r="E192" s="53">
        <v>0</v>
      </c>
      <c r="F192" s="182">
        <v>0</v>
      </c>
      <c r="G192" s="112">
        <v>0</v>
      </c>
      <c r="H192" s="111" t="e">
        <f t="shared" si="8"/>
        <v>#DIV/0!</v>
      </c>
    </row>
    <row r="193" spans="1:8" ht="15" customHeight="1" x14ac:dyDescent="0.2">
      <c r="A193" s="13"/>
      <c r="B193" s="13"/>
      <c r="C193" s="13">
        <v>4121</v>
      </c>
      <c r="D193" s="11" t="s">
        <v>313</v>
      </c>
      <c r="E193" s="53">
        <v>600</v>
      </c>
      <c r="F193" s="182">
        <v>600</v>
      </c>
      <c r="G193" s="112">
        <v>525</v>
      </c>
      <c r="H193" s="111">
        <f t="shared" si="8"/>
        <v>87.5</v>
      </c>
    </row>
    <row r="194" spans="1:8" ht="15" hidden="1" customHeight="1" x14ac:dyDescent="0.2">
      <c r="A194" s="11"/>
      <c r="B194" s="11"/>
      <c r="C194" s="11">
        <v>4216</v>
      </c>
      <c r="D194" s="126" t="s">
        <v>355</v>
      </c>
      <c r="E194" s="53">
        <v>0</v>
      </c>
      <c r="F194" s="182">
        <v>0</v>
      </c>
      <c r="G194" s="112">
        <v>0</v>
      </c>
      <c r="H194" s="111" t="e">
        <f t="shared" si="8"/>
        <v>#DIV/0!</v>
      </c>
    </row>
    <row r="195" spans="1:8" ht="15" customHeight="1" x14ac:dyDescent="0.2">
      <c r="A195" s="11">
        <v>14990</v>
      </c>
      <c r="B195" s="11"/>
      <c r="C195" s="11">
        <v>4216</v>
      </c>
      <c r="D195" s="13" t="s">
        <v>589</v>
      </c>
      <c r="E195" s="53">
        <v>0</v>
      </c>
      <c r="F195" s="182">
        <v>350</v>
      </c>
      <c r="G195" s="112">
        <v>350</v>
      </c>
      <c r="H195" s="111">
        <f t="shared" si="8"/>
        <v>100</v>
      </c>
    </row>
    <row r="196" spans="1:8" ht="15" hidden="1" customHeight="1" x14ac:dyDescent="0.2">
      <c r="A196" s="11"/>
      <c r="B196" s="11"/>
      <c r="C196" s="11">
        <v>4222</v>
      </c>
      <c r="D196" s="13" t="s">
        <v>510</v>
      </c>
      <c r="E196" s="53">
        <v>0</v>
      </c>
      <c r="F196" s="182">
        <v>0</v>
      </c>
      <c r="G196" s="112">
        <v>0</v>
      </c>
      <c r="H196" s="111" t="e">
        <f t="shared" si="8"/>
        <v>#DIV/0!</v>
      </c>
    </row>
    <row r="197" spans="1:8" ht="15" customHeight="1" x14ac:dyDescent="0.2">
      <c r="A197" s="11"/>
      <c r="B197" s="11">
        <v>2219</v>
      </c>
      <c r="C197" s="11">
        <v>2111</v>
      </c>
      <c r="D197" s="11" t="s">
        <v>51</v>
      </c>
      <c r="E197" s="53">
        <v>10000</v>
      </c>
      <c r="F197" s="182">
        <v>10000</v>
      </c>
      <c r="G197" s="112">
        <v>10074.200000000001</v>
      </c>
      <c r="H197" s="111">
        <f t="shared" si="8"/>
        <v>100.742</v>
      </c>
    </row>
    <row r="198" spans="1:8" ht="15" hidden="1" customHeight="1" x14ac:dyDescent="0.2">
      <c r="A198" s="11"/>
      <c r="B198" s="11">
        <v>2219</v>
      </c>
      <c r="C198" s="11">
        <v>2322</v>
      </c>
      <c r="D198" s="11" t="s">
        <v>278</v>
      </c>
      <c r="E198" s="53">
        <v>0</v>
      </c>
      <c r="F198" s="182">
        <v>0</v>
      </c>
      <c r="G198" s="112">
        <v>0</v>
      </c>
      <c r="H198" s="111" t="e">
        <f t="shared" si="8"/>
        <v>#DIV/0!</v>
      </c>
    </row>
    <row r="199" spans="1:8" hidden="1" x14ac:dyDescent="0.2">
      <c r="A199" s="11"/>
      <c r="B199" s="11">
        <v>2219</v>
      </c>
      <c r="C199" s="11">
        <v>2329</v>
      </c>
      <c r="D199" s="11" t="s">
        <v>50</v>
      </c>
      <c r="E199" s="53">
        <v>0</v>
      </c>
      <c r="F199" s="182">
        <v>0</v>
      </c>
      <c r="G199" s="112">
        <v>0</v>
      </c>
      <c r="H199" s="111" t="e">
        <f t="shared" si="8"/>
        <v>#DIV/0!</v>
      </c>
    </row>
    <row r="200" spans="1:8" hidden="1" x14ac:dyDescent="0.2">
      <c r="A200" s="11"/>
      <c r="B200" s="11">
        <v>3419</v>
      </c>
      <c r="C200" s="11">
        <v>2321</v>
      </c>
      <c r="D200" s="11" t="s">
        <v>293</v>
      </c>
      <c r="E200" s="53">
        <v>0</v>
      </c>
      <c r="F200" s="182">
        <v>0</v>
      </c>
      <c r="G200" s="112">
        <v>0</v>
      </c>
      <c r="H200" s="111" t="e">
        <f t="shared" si="8"/>
        <v>#DIV/0!</v>
      </c>
    </row>
    <row r="201" spans="1:8" hidden="1" x14ac:dyDescent="0.2">
      <c r="A201" s="11"/>
      <c r="B201" s="11">
        <v>4379</v>
      </c>
      <c r="C201" s="11">
        <v>2212</v>
      </c>
      <c r="D201" s="11" t="s">
        <v>311</v>
      </c>
      <c r="E201" s="53">
        <v>0</v>
      </c>
      <c r="F201" s="182">
        <v>0</v>
      </c>
      <c r="G201" s="112">
        <v>0</v>
      </c>
      <c r="H201" s="111" t="e">
        <f t="shared" si="8"/>
        <v>#DIV/0!</v>
      </c>
    </row>
    <row r="202" spans="1:8" ht="15" customHeight="1" x14ac:dyDescent="0.2">
      <c r="A202" s="11"/>
      <c r="B202" s="11">
        <v>3421</v>
      </c>
      <c r="C202" s="11">
        <v>2324</v>
      </c>
      <c r="D202" s="11" t="s">
        <v>423</v>
      </c>
      <c r="E202" s="53">
        <v>0</v>
      </c>
      <c r="F202" s="182">
        <v>0</v>
      </c>
      <c r="G202" s="112">
        <v>16.5</v>
      </c>
      <c r="H202" s="111" t="e">
        <f t="shared" si="8"/>
        <v>#DIV/0!</v>
      </c>
    </row>
    <row r="203" spans="1:8" x14ac:dyDescent="0.2">
      <c r="A203" s="11"/>
      <c r="B203" s="11">
        <v>5311</v>
      </c>
      <c r="C203" s="11">
        <v>2111</v>
      </c>
      <c r="D203" s="11" t="s">
        <v>49</v>
      </c>
      <c r="E203" s="53">
        <v>435</v>
      </c>
      <c r="F203" s="182">
        <v>435</v>
      </c>
      <c r="G203" s="112">
        <v>382.2</v>
      </c>
      <c r="H203" s="111">
        <f t="shared" si="8"/>
        <v>87.862068965517238</v>
      </c>
    </row>
    <row r="204" spans="1:8" ht="14.1" customHeight="1" x14ac:dyDescent="0.2">
      <c r="A204" s="11"/>
      <c r="B204" s="11">
        <v>5311</v>
      </c>
      <c r="C204" s="11">
        <v>2212</v>
      </c>
      <c r="D204" s="11" t="s">
        <v>220</v>
      </c>
      <c r="E204" s="53">
        <v>1600</v>
      </c>
      <c r="F204" s="182">
        <v>1600</v>
      </c>
      <c r="G204" s="112">
        <v>205.6</v>
      </c>
      <c r="H204" s="111">
        <f t="shared" si="8"/>
        <v>12.85</v>
      </c>
    </row>
    <row r="205" spans="1:8" ht="18" hidden="1" customHeight="1" x14ac:dyDescent="0.2">
      <c r="A205" s="29"/>
      <c r="B205" s="29">
        <v>5311</v>
      </c>
      <c r="C205" s="29">
        <v>2310</v>
      </c>
      <c r="D205" s="29" t="s">
        <v>225</v>
      </c>
      <c r="E205" s="53">
        <v>0</v>
      </c>
      <c r="F205" s="182">
        <v>0</v>
      </c>
      <c r="G205" s="112">
        <v>0</v>
      </c>
      <c r="H205" s="111" t="e">
        <f t="shared" si="8"/>
        <v>#DIV/0!</v>
      </c>
    </row>
    <row r="206" spans="1:8" ht="16.5" customHeight="1" x14ac:dyDescent="0.2">
      <c r="A206" s="11">
        <v>777</v>
      </c>
      <c r="B206" s="11">
        <v>5311</v>
      </c>
      <c r="C206" s="11">
        <v>2212</v>
      </c>
      <c r="D206" s="11" t="s">
        <v>312</v>
      </c>
      <c r="E206" s="53">
        <v>0</v>
      </c>
      <c r="F206" s="182">
        <v>0</v>
      </c>
      <c r="G206" s="112">
        <v>265.89999999999998</v>
      </c>
      <c r="H206" s="111" t="e">
        <f t="shared" si="8"/>
        <v>#DIV/0!</v>
      </c>
    </row>
    <row r="207" spans="1:8" x14ac:dyDescent="0.2">
      <c r="A207" s="29"/>
      <c r="B207" s="29">
        <v>5311</v>
      </c>
      <c r="C207" s="29">
        <v>2322</v>
      </c>
      <c r="D207" s="29" t="s">
        <v>226</v>
      </c>
      <c r="E207" s="53">
        <v>0</v>
      </c>
      <c r="F207" s="182">
        <v>0</v>
      </c>
      <c r="G207" s="112">
        <v>85.7</v>
      </c>
      <c r="H207" s="111" t="e">
        <f t="shared" si="8"/>
        <v>#DIV/0!</v>
      </c>
    </row>
    <row r="208" spans="1:8" x14ac:dyDescent="0.2">
      <c r="A208" s="11"/>
      <c r="B208" s="11">
        <v>5311</v>
      </c>
      <c r="C208" s="11">
        <v>2324</v>
      </c>
      <c r="D208" s="11" t="s">
        <v>221</v>
      </c>
      <c r="E208" s="53">
        <v>50</v>
      </c>
      <c r="F208" s="182">
        <v>50</v>
      </c>
      <c r="G208" s="112">
        <v>393.7</v>
      </c>
      <c r="H208" s="111">
        <f t="shared" si="8"/>
        <v>787.4</v>
      </c>
    </row>
    <row r="209" spans="1:8" ht="17.45" customHeight="1" x14ac:dyDescent="0.2">
      <c r="A209" s="29"/>
      <c r="B209" s="29">
        <v>5311</v>
      </c>
      <c r="C209" s="29">
        <v>2329</v>
      </c>
      <c r="D209" s="29" t="s">
        <v>222</v>
      </c>
      <c r="E209" s="53">
        <v>0</v>
      </c>
      <c r="F209" s="182">
        <v>0</v>
      </c>
      <c r="G209" s="112">
        <v>27.1</v>
      </c>
      <c r="H209" s="111" t="e">
        <f t="shared" si="8"/>
        <v>#DIV/0!</v>
      </c>
    </row>
    <row r="210" spans="1:8" ht="15.75" hidden="1" customHeight="1" x14ac:dyDescent="0.2">
      <c r="A210" s="29"/>
      <c r="B210" s="29">
        <v>5311</v>
      </c>
      <c r="C210" s="29">
        <v>2329</v>
      </c>
      <c r="D210" s="29" t="s">
        <v>222</v>
      </c>
      <c r="E210" s="53">
        <v>0</v>
      </c>
      <c r="F210" s="182">
        <v>0</v>
      </c>
      <c r="G210" s="112">
        <v>0</v>
      </c>
      <c r="H210" s="111" t="e">
        <f t="shared" si="8"/>
        <v>#DIV/0!</v>
      </c>
    </row>
    <row r="211" spans="1:8" hidden="1" x14ac:dyDescent="0.2">
      <c r="A211" s="29"/>
      <c r="B211" s="29">
        <v>5311</v>
      </c>
      <c r="C211" s="29">
        <v>3113</v>
      </c>
      <c r="D211" s="29" t="s">
        <v>223</v>
      </c>
      <c r="E211" s="53">
        <v>0</v>
      </c>
      <c r="F211" s="182">
        <v>0</v>
      </c>
      <c r="G211" s="112">
        <v>0</v>
      </c>
      <c r="H211" s="111" t="e">
        <f t="shared" si="8"/>
        <v>#DIV/0!</v>
      </c>
    </row>
    <row r="212" spans="1:8" hidden="1" x14ac:dyDescent="0.2">
      <c r="A212" s="29"/>
      <c r="B212" s="29">
        <v>6409</v>
      </c>
      <c r="C212" s="29">
        <v>2328</v>
      </c>
      <c r="D212" s="29" t="s">
        <v>224</v>
      </c>
      <c r="E212" s="53">
        <v>0</v>
      </c>
      <c r="F212" s="182">
        <v>0</v>
      </c>
      <c r="G212" s="112">
        <v>0</v>
      </c>
      <c r="H212" s="111" t="e">
        <f t="shared" si="8"/>
        <v>#DIV/0!</v>
      </c>
    </row>
    <row r="213" spans="1:8" ht="15.75" thickBot="1" x14ac:dyDescent="0.25">
      <c r="A213" s="29"/>
      <c r="B213" s="29">
        <v>6409</v>
      </c>
      <c r="C213" s="29">
        <v>2329</v>
      </c>
      <c r="D213" s="29" t="s">
        <v>554</v>
      </c>
      <c r="E213" s="53">
        <v>0</v>
      </c>
      <c r="F213" s="182">
        <v>0</v>
      </c>
      <c r="G213" s="112">
        <v>0</v>
      </c>
      <c r="H213" s="111" t="e">
        <f t="shared" si="8"/>
        <v>#DIV/0!</v>
      </c>
    </row>
    <row r="214" spans="1:8" ht="16.7" hidden="1" customHeight="1" thickBot="1" x14ac:dyDescent="0.25">
      <c r="A214" s="11"/>
      <c r="B214" s="11">
        <v>6171</v>
      </c>
      <c r="C214" s="11">
        <v>2212</v>
      </c>
      <c r="D214" s="29" t="s">
        <v>284</v>
      </c>
      <c r="E214" s="53">
        <v>0</v>
      </c>
      <c r="F214" s="182">
        <v>0</v>
      </c>
      <c r="G214" s="112">
        <v>0</v>
      </c>
      <c r="H214" s="111" t="e">
        <f>(#REF!/F214)*100</f>
        <v>#REF!</v>
      </c>
    </row>
    <row r="215" spans="1:8" s="6" customFormat="1" ht="21.75" customHeight="1" thickTop="1" thickBot="1" x14ac:dyDescent="0.3">
      <c r="A215" s="37"/>
      <c r="B215" s="37"/>
      <c r="C215" s="37"/>
      <c r="D215" s="36" t="s">
        <v>48</v>
      </c>
      <c r="E215" s="87">
        <f t="shared" ref="E215:G215" si="9">SUM(E183:E214)</f>
        <v>12975</v>
      </c>
      <c r="F215" s="185">
        <f t="shared" si="9"/>
        <v>13465</v>
      </c>
      <c r="G215" s="204">
        <f t="shared" si="9"/>
        <v>12761.000000000004</v>
      </c>
      <c r="H215" s="139">
        <f>(G215/F215)*100</f>
        <v>94.771630152246587</v>
      </c>
    </row>
    <row r="216" spans="1:8" ht="15" customHeight="1" thickBot="1" x14ac:dyDescent="0.3">
      <c r="A216" s="7"/>
      <c r="B216" s="7"/>
      <c r="C216" s="7"/>
      <c r="D216" s="8"/>
      <c r="E216" s="95"/>
      <c r="F216" s="95"/>
    </row>
    <row r="217" spans="1:8" ht="15" hidden="1" customHeight="1" x14ac:dyDescent="0.25">
      <c r="A217" s="7"/>
      <c r="B217" s="7"/>
      <c r="C217" s="7"/>
      <c r="D217" s="8"/>
      <c r="E217" s="95"/>
      <c r="F217" s="95"/>
    </row>
    <row r="218" spans="1:8" ht="15" hidden="1" customHeight="1" x14ac:dyDescent="0.25">
      <c r="A218" s="7"/>
      <c r="B218" s="7"/>
      <c r="C218" s="7"/>
      <c r="D218" s="8"/>
      <c r="E218" s="95"/>
      <c r="F218" s="95"/>
    </row>
    <row r="219" spans="1:8" ht="15" hidden="1" customHeight="1" x14ac:dyDescent="0.25">
      <c r="A219" s="7"/>
      <c r="B219" s="7"/>
      <c r="C219" s="7"/>
      <c r="D219" s="8"/>
      <c r="E219" s="95"/>
      <c r="F219" s="95"/>
    </row>
    <row r="220" spans="1:8" ht="15" hidden="1" customHeight="1" x14ac:dyDescent="0.25">
      <c r="A220" s="7"/>
      <c r="B220" s="7"/>
      <c r="C220" s="7"/>
      <c r="D220" s="8"/>
      <c r="E220" s="95"/>
      <c r="F220" s="95"/>
    </row>
    <row r="221" spans="1:8" ht="15" hidden="1" customHeight="1" x14ac:dyDescent="0.25">
      <c r="A221" s="7"/>
      <c r="B221" s="7"/>
      <c r="C221" s="7"/>
      <c r="D221" s="8"/>
      <c r="E221" s="95"/>
      <c r="F221" s="95"/>
    </row>
    <row r="222" spans="1:8" ht="15" hidden="1" customHeight="1" x14ac:dyDescent="0.25">
      <c r="A222" s="7"/>
      <c r="B222" s="7"/>
      <c r="C222" s="7"/>
      <c r="D222" s="8"/>
      <c r="E222" s="95"/>
      <c r="F222" s="95"/>
    </row>
    <row r="223" spans="1:8" ht="15" hidden="1" customHeight="1" thickBot="1" x14ac:dyDescent="0.3">
      <c r="A223" s="7"/>
      <c r="B223" s="7"/>
      <c r="C223" s="7"/>
      <c r="D223" s="8"/>
      <c r="E223" s="186"/>
      <c r="F223" s="186"/>
    </row>
    <row r="224" spans="1:8" ht="15" hidden="1" customHeight="1" thickBot="1" x14ac:dyDescent="0.3">
      <c r="A224" s="7"/>
      <c r="B224" s="7"/>
      <c r="C224" s="7"/>
      <c r="D224" s="8"/>
      <c r="E224" s="95"/>
      <c r="F224" s="95"/>
    </row>
    <row r="225" spans="1:8" ht="15.75" x14ac:dyDescent="0.25">
      <c r="A225" s="22" t="s">
        <v>14</v>
      </c>
      <c r="B225" s="22" t="s">
        <v>415</v>
      </c>
      <c r="C225" s="22" t="s">
        <v>416</v>
      </c>
      <c r="D225" s="21" t="s">
        <v>12</v>
      </c>
      <c r="E225" s="20" t="s">
        <v>11</v>
      </c>
      <c r="F225" s="20" t="s">
        <v>11</v>
      </c>
      <c r="G225" s="20" t="s">
        <v>0</v>
      </c>
      <c r="H225" s="113" t="s">
        <v>359</v>
      </c>
    </row>
    <row r="226" spans="1:8" ht="15.75" customHeight="1" thickBot="1" x14ac:dyDescent="0.3">
      <c r="A226" s="19"/>
      <c r="B226" s="19"/>
      <c r="C226" s="19"/>
      <c r="D226" s="18"/>
      <c r="E226" s="190" t="s">
        <v>10</v>
      </c>
      <c r="F226" s="192" t="s">
        <v>9</v>
      </c>
      <c r="G226" s="217" t="s">
        <v>532</v>
      </c>
      <c r="H226" s="120" t="s">
        <v>360</v>
      </c>
    </row>
    <row r="227" spans="1:8" ht="18.75" customHeight="1" thickTop="1" x14ac:dyDescent="0.25">
      <c r="A227" s="27">
        <v>100</v>
      </c>
      <c r="B227" s="276" t="s">
        <v>358</v>
      </c>
      <c r="C227" s="277"/>
      <c r="D227" s="278"/>
      <c r="E227" s="52"/>
      <c r="F227" s="193"/>
      <c r="G227" s="206"/>
      <c r="H227" s="127"/>
    </row>
    <row r="228" spans="1:8" x14ac:dyDescent="0.2">
      <c r="A228" s="11"/>
      <c r="B228" s="11"/>
      <c r="C228" s="11"/>
      <c r="D228" s="11"/>
      <c r="E228" s="53"/>
      <c r="F228" s="182"/>
      <c r="G228" s="207"/>
      <c r="H228" s="125"/>
    </row>
    <row r="229" spans="1:8" x14ac:dyDescent="0.2">
      <c r="A229" s="29"/>
      <c r="B229" s="11"/>
      <c r="C229" s="11">
        <v>1333</v>
      </c>
      <c r="D229" s="11" t="s">
        <v>59</v>
      </c>
      <c r="E229" s="53">
        <v>450</v>
      </c>
      <c r="F229" s="182">
        <v>450</v>
      </c>
      <c r="G229" s="112">
        <v>189.9</v>
      </c>
      <c r="H229" s="111">
        <f t="shared" ref="H229:H253" si="10">(G229/F229)*100</f>
        <v>42.199999999999996</v>
      </c>
    </row>
    <row r="230" spans="1:8" x14ac:dyDescent="0.2">
      <c r="A230" s="29"/>
      <c r="B230" s="11"/>
      <c r="C230" s="11">
        <v>1334</v>
      </c>
      <c r="D230" s="11" t="s">
        <v>58</v>
      </c>
      <c r="E230" s="53">
        <v>250</v>
      </c>
      <c r="F230" s="182">
        <v>250</v>
      </c>
      <c r="G230" s="112">
        <v>231.5</v>
      </c>
      <c r="H230" s="111">
        <f t="shared" si="10"/>
        <v>92.600000000000009</v>
      </c>
    </row>
    <row r="231" spans="1:8" x14ac:dyDescent="0.2">
      <c r="A231" s="29"/>
      <c r="B231" s="11"/>
      <c r="C231" s="11">
        <v>1335</v>
      </c>
      <c r="D231" s="11" t="s">
        <v>57</v>
      </c>
      <c r="E231" s="53">
        <v>25</v>
      </c>
      <c r="F231" s="182">
        <v>25</v>
      </c>
      <c r="G231" s="112">
        <v>24.6</v>
      </c>
      <c r="H231" s="111">
        <f t="shared" si="10"/>
        <v>98.4</v>
      </c>
    </row>
    <row r="232" spans="1:8" x14ac:dyDescent="0.2">
      <c r="A232" s="29"/>
      <c r="B232" s="11"/>
      <c r="C232" s="11">
        <v>1356</v>
      </c>
      <c r="D232" s="11" t="s">
        <v>211</v>
      </c>
      <c r="E232" s="53">
        <v>8000</v>
      </c>
      <c r="F232" s="182">
        <v>8000</v>
      </c>
      <c r="G232" s="112">
        <v>10265.6</v>
      </c>
      <c r="H232" s="111">
        <f t="shared" si="10"/>
        <v>128.32000000000002</v>
      </c>
    </row>
    <row r="233" spans="1:8" x14ac:dyDescent="0.2">
      <c r="A233" s="11"/>
      <c r="B233" s="11"/>
      <c r="C233" s="11">
        <v>1361</v>
      </c>
      <c r="D233" s="11" t="s">
        <v>29</v>
      </c>
      <c r="E233" s="53">
        <v>2380</v>
      </c>
      <c r="F233" s="182">
        <v>2380</v>
      </c>
      <c r="G233" s="112">
        <v>2026.6</v>
      </c>
      <c r="H233" s="111">
        <f t="shared" si="10"/>
        <v>85.151260504201673</v>
      </c>
    </row>
    <row r="234" spans="1:8" ht="15.75" hidden="1" x14ac:dyDescent="0.25">
      <c r="A234" s="30"/>
      <c r="B234" s="30"/>
      <c r="C234" s="11">
        <v>4111</v>
      </c>
      <c r="D234" s="11" t="s">
        <v>428</v>
      </c>
      <c r="E234" s="53">
        <v>0</v>
      </c>
      <c r="F234" s="182">
        <v>0</v>
      </c>
      <c r="G234" s="112">
        <v>0</v>
      </c>
      <c r="H234" s="111" t="e">
        <f t="shared" si="10"/>
        <v>#DIV/0!</v>
      </c>
    </row>
    <row r="235" spans="1:8" ht="15.75" hidden="1" x14ac:dyDescent="0.25">
      <c r="A235" s="30"/>
      <c r="B235" s="30"/>
      <c r="C235" s="11">
        <v>4216</v>
      </c>
      <c r="D235" s="11" t="s">
        <v>47</v>
      </c>
      <c r="E235" s="53">
        <v>0</v>
      </c>
      <c r="F235" s="182">
        <v>0</v>
      </c>
      <c r="G235" s="112">
        <v>0</v>
      </c>
      <c r="H235" s="111" t="e">
        <f t="shared" si="10"/>
        <v>#DIV/0!</v>
      </c>
    </row>
    <row r="236" spans="1:8" ht="15.75" hidden="1" x14ac:dyDescent="0.25">
      <c r="A236" s="30"/>
      <c r="B236" s="30"/>
      <c r="C236" s="11">
        <v>4121</v>
      </c>
      <c r="D236" s="11" t="s">
        <v>433</v>
      </c>
      <c r="E236" s="53">
        <v>0</v>
      </c>
      <c r="F236" s="182">
        <v>0</v>
      </c>
      <c r="G236" s="112">
        <v>0</v>
      </c>
      <c r="H236" s="111" t="e">
        <f t="shared" si="10"/>
        <v>#DIV/0!</v>
      </c>
    </row>
    <row r="237" spans="1:8" ht="15" hidden="1" customHeight="1" x14ac:dyDescent="0.2">
      <c r="A237" s="29"/>
      <c r="B237" s="29">
        <v>1036</v>
      </c>
      <c r="C237" s="29">
        <v>2324</v>
      </c>
      <c r="D237" s="29" t="s">
        <v>526</v>
      </c>
      <c r="E237" s="53">
        <v>0</v>
      </c>
      <c r="F237" s="182">
        <v>0</v>
      </c>
      <c r="G237" s="112">
        <v>0</v>
      </c>
      <c r="H237" s="111" t="e">
        <f t="shared" si="10"/>
        <v>#DIV/0!</v>
      </c>
    </row>
    <row r="238" spans="1:8" ht="15" customHeight="1" x14ac:dyDescent="0.2">
      <c r="A238" s="29"/>
      <c r="B238" s="29">
        <v>1069</v>
      </c>
      <c r="C238" s="29">
        <v>2212</v>
      </c>
      <c r="D238" s="29" t="s">
        <v>533</v>
      </c>
      <c r="E238" s="53">
        <v>0</v>
      </c>
      <c r="F238" s="182">
        <v>0</v>
      </c>
      <c r="G238" s="112">
        <v>0</v>
      </c>
      <c r="H238" s="111" t="e">
        <f t="shared" si="10"/>
        <v>#DIV/0!</v>
      </c>
    </row>
    <row r="239" spans="1:8" ht="15" customHeight="1" x14ac:dyDescent="0.2">
      <c r="A239" s="29"/>
      <c r="B239" s="29">
        <v>1070</v>
      </c>
      <c r="C239" s="29">
        <v>2212</v>
      </c>
      <c r="D239" s="29" t="s">
        <v>212</v>
      </c>
      <c r="E239" s="53">
        <v>35</v>
      </c>
      <c r="F239" s="182">
        <v>35</v>
      </c>
      <c r="G239" s="112">
        <v>44.3</v>
      </c>
      <c r="H239" s="111">
        <f t="shared" si="10"/>
        <v>126.57142857142856</v>
      </c>
    </row>
    <row r="240" spans="1:8" x14ac:dyDescent="0.2">
      <c r="A240" s="11"/>
      <c r="B240" s="11">
        <v>2169</v>
      </c>
      <c r="C240" s="11">
        <v>2212</v>
      </c>
      <c r="D240" s="11" t="s">
        <v>227</v>
      </c>
      <c r="E240" s="53">
        <v>200</v>
      </c>
      <c r="F240" s="182">
        <v>200</v>
      </c>
      <c r="G240" s="112">
        <v>216</v>
      </c>
      <c r="H240" s="111">
        <f t="shared" si="10"/>
        <v>108</v>
      </c>
    </row>
    <row r="241" spans="1:8" hidden="1" x14ac:dyDescent="0.2">
      <c r="A241" s="29"/>
      <c r="B241" s="29">
        <v>3635</v>
      </c>
      <c r="C241" s="29">
        <v>3122</v>
      </c>
      <c r="D241" s="11" t="s">
        <v>46</v>
      </c>
      <c r="E241" s="53">
        <v>0</v>
      </c>
      <c r="F241" s="182">
        <v>0</v>
      </c>
      <c r="G241" s="112">
        <v>0</v>
      </c>
      <c r="H241" s="111" t="e">
        <f t="shared" si="10"/>
        <v>#DIV/0!</v>
      </c>
    </row>
    <row r="242" spans="1:8" ht="15.95" customHeight="1" x14ac:dyDescent="0.25">
      <c r="A242" s="30"/>
      <c r="B242" s="31">
        <v>2169</v>
      </c>
      <c r="C242" s="11">
        <v>2324</v>
      </c>
      <c r="D242" s="11" t="s">
        <v>476</v>
      </c>
      <c r="E242" s="53">
        <v>0</v>
      </c>
      <c r="F242" s="182">
        <v>0</v>
      </c>
      <c r="G242" s="112">
        <v>1</v>
      </c>
      <c r="H242" s="111" t="e">
        <f t="shared" si="10"/>
        <v>#DIV/0!</v>
      </c>
    </row>
    <row r="243" spans="1:8" ht="15" customHeight="1" x14ac:dyDescent="0.2">
      <c r="A243" s="29"/>
      <c r="B243" s="29">
        <v>2369</v>
      </c>
      <c r="C243" s="29">
        <v>2212</v>
      </c>
      <c r="D243" s="29" t="s">
        <v>213</v>
      </c>
      <c r="E243" s="53">
        <v>15</v>
      </c>
      <c r="F243" s="182">
        <v>15</v>
      </c>
      <c r="G243" s="112">
        <v>4.5</v>
      </c>
      <c r="H243" s="111">
        <f t="shared" si="10"/>
        <v>30</v>
      </c>
    </row>
    <row r="244" spans="1:8" ht="15" customHeight="1" x14ac:dyDescent="0.2">
      <c r="A244" s="29"/>
      <c r="B244" s="11">
        <v>3322</v>
      </c>
      <c r="C244" s="11">
        <v>2212</v>
      </c>
      <c r="D244" s="11" t="s">
        <v>214</v>
      </c>
      <c r="E244" s="53">
        <v>40</v>
      </c>
      <c r="F244" s="182">
        <v>40</v>
      </c>
      <c r="G244" s="112">
        <v>84</v>
      </c>
      <c r="H244" s="111">
        <f t="shared" si="10"/>
        <v>210</v>
      </c>
    </row>
    <row r="245" spans="1:8" ht="15" customHeight="1" x14ac:dyDescent="0.2">
      <c r="A245" s="29"/>
      <c r="B245" s="11">
        <v>3729</v>
      </c>
      <c r="C245" s="11">
        <v>2212</v>
      </c>
      <c r="D245" s="11" t="s">
        <v>457</v>
      </c>
      <c r="E245" s="53">
        <v>2</v>
      </c>
      <c r="F245" s="182">
        <v>2</v>
      </c>
      <c r="G245" s="112">
        <v>2.5</v>
      </c>
      <c r="H245" s="111">
        <f t="shared" si="10"/>
        <v>125</v>
      </c>
    </row>
    <row r="246" spans="1:8" ht="15" customHeight="1" x14ac:dyDescent="0.2">
      <c r="A246" s="29"/>
      <c r="B246" s="29">
        <v>3749</v>
      </c>
      <c r="C246" s="29">
        <v>2212</v>
      </c>
      <c r="D246" s="29" t="s">
        <v>288</v>
      </c>
      <c r="E246" s="53">
        <v>8</v>
      </c>
      <c r="F246" s="182">
        <v>8</v>
      </c>
      <c r="G246" s="112">
        <v>21.2</v>
      </c>
      <c r="H246" s="111">
        <f t="shared" si="10"/>
        <v>265</v>
      </c>
    </row>
    <row r="247" spans="1:8" ht="15" customHeight="1" x14ac:dyDescent="0.2">
      <c r="A247" s="29"/>
      <c r="B247" s="11">
        <v>3769</v>
      </c>
      <c r="C247" s="11">
        <v>2212</v>
      </c>
      <c r="D247" s="11" t="s">
        <v>578</v>
      </c>
      <c r="E247" s="53">
        <v>0</v>
      </c>
      <c r="F247" s="182">
        <v>0</v>
      </c>
      <c r="G247" s="112">
        <v>40</v>
      </c>
      <c r="H247" s="111" t="e">
        <f t="shared" si="10"/>
        <v>#DIV/0!</v>
      </c>
    </row>
    <row r="248" spans="1:8" ht="15" customHeight="1" x14ac:dyDescent="0.2">
      <c r="A248" s="29"/>
      <c r="B248" s="11">
        <v>6171</v>
      </c>
      <c r="C248" s="11">
        <v>2111</v>
      </c>
      <c r="D248" s="11" t="s">
        <v>543</v>
      </c>
      <c r="E248" s="53">
        <v>0</v>
      </c>
      <c r="F248" s="182">
        <v>0</v>
      </c>
      <c r="G248" s="112">
        <v>1.4</v>
      </c>
      <c r="H248" s="111" t="e">
        <f t="shared" si="10"/>
        <v>#DIV/0!</v>
      </c>
    </row>
    <row r="249" spans="1:8" ht="15" customHeight="1" x14ac:dyDescent="0.2">
      <c r="A249" s="29"/>
      <c r="B249" s="11">
        <v>6171</v>
      </c>
      <c r="C249" s="11">
        <v>2212</v>
      </c>
      <c r="D249" s="11" t="s">
        <v>217</v>
      </c>
      <c r="E249" s="53">
        <v>3</v>
      </c>
      <c r="F249" s="182">
        <v>3</v>
      </c>
      <c r="G249" s="112">
        <v>29.8</v>
      </c>
      <c r="H249" s="111">
        <f t="shared" si="10"/>
        <v>993.33333333333337</v>
      </c>
    </row>
    <row r="250" spans="1:8" x14ac:dyDescent="0.2">
      <c r="A250" s="29"/>
      <c r="B250" s="29">
        <v>6171</v>
      </c>
      <c r="C250" s="29">
        <v>2324</v>
      </c>
      <c r="D250" s="11" t="s">
        <v>228</v>
      </c>
      <c r="E250" s="53">
        <v>58</v>
      </c>
      <c r="F250" s="182">
        <v>58</v>
      </c>
      <c r="G250" s="112">
        <v>68</v>
      </c>
      <c r="H250" s="111">
        <f t="shared" si="10"/>
        <v>117.24137931034481</v>
      </c>
    </row>
    <row r="251" spans="1:8" ht="15" hidden="1" customHeight="1" x14ac:dyDescent="0.2">
      <c r="A251" s="29"/>
      <c r="B251" s="11">
        <v>2169</v>
      </c>
      <c r="C251" s="58">
        <v>2324</v>
      </c>
      <c r="D251" s="11" t="s">
        <v>329</v>
      </c>
      <c r="E251" s="53">
        <v>0</v>
      </c>
      <c r="F251" s="182">
        <v>0</v>
      </c>
      <c r="G251" s="112">
        <v>0</v>
      </c>
      <c r="H251" s="111" t="e">
        <f t="shared" si="10"/>
        <v>#DIV/0!</v>
      </c>
    </row>
    <row r="252" spans="1:8" ht="15" hidden="1" customHeight="1" x14ac:dyDescent="0.2">
      <c r="A252" s="29"/>
      <c r="B252" s="11">
        <v>6171</v>
      </c>
      <c r="C252" s="11">
        <v>2212</v>
      </c>
      <c r="D252" s="11" t="s">
        <v>303</v>
      </c>
      <c r="E252" s="53"/>
      <c r="F252" s="182">
        <v>0</v>
      </c>
      <c r="G252" s="112">
        <v>0</v>
      </c>
      <c r="H252" s="111" t="e">
        <f t="shared" si="10"/>
        <v>#DIV/0!</v>
      </c>
    </row>
    <row r="253" spans="1:8" ht="15" customHeight="1" thickBot="1" x14ac:dyDescent="0.25">
      <c r="A253" s="29"/>
      <c r="B253" s="11">
        <v>6171</v>
      </c>
      <c r="C253" s="11">
        <v>3113</v>
      </c>
      <c r="D253" s="11" t="s">
        <v>534</v>
      </c>
      <c r="E253" s="53">
        <v>0</v>
      </c>
      <c r="F253" s="182">
        <v>0</v>
      </c>
      <c r="G253" s="112">
        <v>5</v>
      </c>
      <c r="H253" s="111" t="e">
        <f t="shared" si="10"/>
        <v>#DIV/0!</v>
      </c>
    </row>
    <row r="254" spans="1:8" ht="15.75" hidden="1" thickBot="1" x14ac:dyDescent="0.25">
      <c r="A254" s="29">
        <v>98018</v>
      </c>
      <c r="B254" s="29">
        <v>6402</v>
      </c>
      <c r="C254" s="29">
        <v>2222</v>
      </c>
      <c r="D254" s="11" t="s">
        <v>494</v>
      </c>
      <c r="E254" s="53">
        <v>0</v>
      </c>
      <c r="F254" s="182">
        <v>0</v>
      </c>
      <c r="G254" s="112">
        <v>0</v>
      </c>
      <c r="H254" s="111" t="e">
        <f>(#REF!/F254)*100</f>
        <v>#REF!</v>
      </c>
    </row>
    <row r="255" spans="1:8" s="6" customFormat="1" ht="21.75" customHeight="1" thickTop="1" thickBot="1" x14ac:dyDescent="0.3">
      <c r="A255" s="37"/>
      <c r="B255" s="37"/>
      <c r="C255" s="37"/>
      <c r="D255" s="36" t="s">
        <v>45</v>
      </c>
      <c r="E255" s="87">
        <f t="shared" ref="E255:G255" si="11">SUM(E229:E254)</f>
        <v>11466</v>
      </c>
      <c r="F255" s="185">
        <f t="shared" si="11"/>
        <v>11466</v>
      </c>
      <c r="G255" s="204">
        <f t="shared" si="11"/>
        <v>13255.9</v>
      </c>
      <c r="H255" s="139">
        <f>(G255/F255)*100</f>
        <v>115.61050061050059</v>
      </c>
    </row>
    <row r="256" spans="1:8" ht="15" customHeight="1" x14ac:dyDescent="0.25">
      <c r="A256" s="7"/>
      <c r="B256" s="7"/>
      <c r="C256" s="7"/>
      <c r="D256" s="8"/>
      <c r="E256" s="95"/>
      <c r="F256" s="95"/>
    </row>
    <row r="257" spans="1:8" ht="0.75" customHeight="1" x14ac:dyDescent="0.25">
      <c r="A257" s="7"/>
      <c r="B257" s="7"/>
      <c r="C257" s="7"/>
      <c r="D257" s="8"/>
      <c r="E257" s="95"/>
      <c r="F257" s="95"/>
    </row>
    <row r="258" spans="1:8" ht="15" hidden="1" customHeight="1" x14ac:dyDescent="0.25">
      <c r="A258" s="7"/>
      <c r="B258" s="7"/>
      <c r="C258" s="7"/>
      <c r="D258" s="8"/>
      <c r="E258" s="95"/>
      <c r="F258" s="95"/>
    </row>
    <row r="259" spans="1:8" ht="6.75" customHeight="1" thickBot="1" x14ac:dyDescent="0.3">
      <c r="A259" s="7"/>
      <c r="B259" s="7"/>
      <c r="C259" s="7"/>
      <c r="D259" s="8"/>
      <c r="E259" s="95"/>
      <c r="F259" s="95"/>
    </row>
    <row r="260" spans="1:8" ht="15.75" x14ac:dyDescent="0.25">
      <c r="A260" s="22" t="s">
        <v>14</v>
      </c>
      <c r="B260" s="22" t="s">
        <v>415</v>
      </c>
      <c r="C260" s="22" t="s">
        <v>416</v>
      </c>
      <c r="D260" s="21" t="s">
        <v>12</v>
      </c>
      <c r="E260" s="20" t="s">
        <v>11</v>
      </c>
      <c r="F260" s="20" t="s">
        <v>11</v>
      </c>
      <c r="G260" s="20" t="s">
        <v>0</v>
      </c>
      <c r="H260" s="113" t="s">
        <v>359</v>
      </c>
    </row>
    <row r="261" spans="1:8" ht="15.75" customHeight="1" thickBot="1" x14ac:dyDescent="0.3">
      <c r="A261" s="19"/>
      <c r="B261" s="19"/>
      <c r="C261" s="19"/>
      <c r="D261" s="18"/>
      <c r="E261" s="190" t="s">
        <v>10</v>
      </c>
      <c r="F261" s="192" t="s">
        <v>9</v>
      </c>
      <c r="G261" s="217" t="s">
        <v>532</v>
      </c>
      <c r="H261" s="120" t="s">
        <v>360</v>
      </c>
    </row>
    <row r="262" spans="1:8" ht="20.25" customHeight="1" thickTop="1" x14ac:dyDescent="0.25">
      <c r="A262" s="17">
        <v>110</v>
      </c>
      <c r="B262" s="30"/>
      <c r="C262" s="30"/>
      <c r="D262" s="30" t="s">
        <v>44</v>
      </c>
      <c r="E262" s="52"/>
      <c r="F262" s="193"/>
      <c r="G262" s="206"/>
      <c r="H262" s="127"/>
    </row>
    <row r="263" spans="1:8" ht="16.5" customHeight="1" x14ac:dyDescent="0.25">
      <c r="A263" s="17"/>
      <c r="B263" s="30"/>
      <c r="C263" s="30"/>
      <c r="D263" s="30"/>
      <c r="E263" s="52"/>
      <c r="F263" s="194"/>
      <c r="G263" s="112">
        <v>0</v>
      </c>
      <c r="H263" s="115"/>
    </row>
    <row r="264" spans="1:8" x14ac:dyDescent="0.2">
      <c r="A264" s="11"/>
      <c r="B264" s="11"/>
      <c r="C264" s="11">
        <v>1111</v>
      </c>
      <c r="D264" s="11" t="s">
        <v>395</v>
      </c>
      <c r="E264" s="53">
        <v>48912</v>
      </c>
      <c r="F264" s="182">
        <v>48912</v>
      </c>
      <c r="G264" s="112">
        <v>60234.5</v>
      </c>
      <c r="H264" s="111">
        <f t="shared" ref="H264:H288" si="12">(G264/F264)*100</f>
        <v>123.14871606149819</v>
      </c>
    </row>
    <row r="265" spans="1:8" x14ac:dyDescent="0.2">
      <c r="A265" s="11"/>
      <c r="B265" s="11"/>
      <c r="C265" s="11">
        <v>1112</v>
      </c>
      <c r="D265" s="11" t="s">
        <v>396</v>
      </c>
      <c r="E265" s="53">
        <v>1366</v>
      </c>
      <c r="F265" s="182">
        <v>1366</v>
      </c>
      <c r="G265" s="112">
        <v>2808.6</v>
      </c>
      <c r="H265" s="111">
        <f t="shared" si="12"/>
        <v>205.60761346998535</v>
      </c>
    </row>
    <row r="266" spans="1:8" x14ac:dyDescent="0.2">
      <c r="A266" s="11"/>
      <c r="B266" s="11"/>
      <c r="C266" s="11">
        <v>1113</v>
      </c>
      <c r="D266" s="11" t="s">
        <v>397</v>
      </c>
      <c r="E266" s="53">
        <v>8540</v>
      </c>
      <c r="F266" s="182">
        <v>8540</v>
      </c>
      <c r="G266" s="112">
        <v>9711</v>
      </c>
      <c r="H266" s="111">
        <f t="shared" si="12"/>
        <v>113.711943793911</v>
      </c>
    </row>
    <row r="267" spans="1:8" x14ac:dyDescent="0.2">
      <c r="A267" s="11"/>
      <c r="B267" s="11"/>
      <c r="C267" s="11">
        <v>1121</v>
      </c>
      <c r="D267" s="11" t="s">
        <v>43</v>
      </c>
      <c r="E267" s="53">
        <v>47822</v>
      </c>
      <c r="F267" s="182">
        <v>47822</v>
      </c>
      <c r="G267" s="112">
        <v>74265.5</v>
      </c>
      <c r="H267" s="111">
        <f t="shared" si="12"/>
        <v>155.29567981263855</v>
      </c>
    </row>
    <row r="268" spans="1:8" x14ac:dyDescent="0.2">
      <c r="A268" s="11"/>
      <c r="B268" s="11"/>
      <c r="C268" s="11">
        <v>1122</v>
      </c>
      <c r="D268" s="11" t="s">
        <v>42</v>
      </c>
      <c r="E268" s="53">
        <v>10000</v>
      </c>
      <c r="F268" s="182">
        <v>9485.7999999999993</v>
      </c>
      <c r="G268" s="112">
        <v>9485.7999999999993</v>
      </c>
      <c r="H268" s="111">
        <f t="shared" si="12"/>
        <v>100</v>
      </c>
    </row>
    <row r="269" spans="1:8" x14ac:dyDescent="0.2">
      <c r="A269" s="11"/>
      <c r="B269" s="11"/>
      <c r="C269" s="11">
        <v>1211</v>
      </c>
      <c r="D269" s="11" t="s">
        <v>41</v>
      </c>
      <c r="E269" s="53">
        <v>182918</v>
      </c>
      <c r="F269" s="182">
        <v>182918</v>
      </c>
      <c r="G269" s="112">
        <v>180254.2</v>
      </c>
      <c r="H269" s="111">
        <f t="shared" si="12"/>
        <v>98.543719043505845</v>
      </c>
    </row>
    <row r="270" spans="1:8" x14ac:dyDescent="0.2">
      <c r="A270" s="11"/>
      <c r="B270" s="11"/>
      <c r="C270" s="11">
        <v>1340</v>
      </c>
      <c r="D270" s="11" t="s">
        <v>445</v>
      </c>
      <c r="E270" s="53">
        <v>13200</v>
      </c>
      <c r="F270" s="182">
        <v>13200</v>
      </c>
      <c r="G270" s="112">
        <v>12329.9</v>
      </c>
      <c r="H270" s="111">
        <f t="shared" si="12"/>
        <v>93.408333333333331</v>
      </c>
    </row>
    <row r="271" spans="1:8" x14ac:dyDescent="0.2">
      <c r="A271" s="11"/>
      <c r="B271" s="11"/>
      <c r="C271" s="11">
        <v>1341</v>
      </c>
      <c r="D271" s="11" t="s">
        <v>40</v>
      </c>
      <c r="E271" s="53">
        <v>860</v>
      </c>
      <c r="F271" s="182">
        <v>860</v>
      </c>
      <c r="G271" s="112">
        <v>931</v>
      </c>
      <c r="H271" s="111">
        <f t="shared" si="12"/>
        <v>108.25581395348837</v>
      </c>
    </row>
    <row r="272" spans="1:8" ht="15" customHeight="1" x14ac:dyDescent="0.25">
      <c r="A272" s="33"/>
      <c r="B272" s="30"/>
      <c r="C272" s="31">
        <v>1342</v>
      </c>
      <c r="D272" s="31" t="s">
        <v>545</v>
      </c>
      <c r="E272" s="53">
        <v>360</v>
      </c>
      <c r="F272" s="182">
        <v>360</v>
      </c>
      <c r="G272" s="112">
        <v>704.7</v>
      </c>
      <c r="H272" s="111">
        <f t="shared" si="12"/>
        <v>195.75</v>
      </c>
    </row>
    <row r="273" spans="1:8" x14ac:dyDescent="0.2">
      <c r="A273" s="32"/>
      <c r="B273" s="31"/>
      <c r="C273" s="31">
        <v>1343</v>
      </c>
      <c r="D273" s="31" t="s">
        <v>39</v>
      </c>
      <c r="E273" s="53">
        <v>1250</v>
      </c>
      <c r="F273" s="182">
        <v>1250</v>
      </c>
      <c r="G273" s="112">
        <v>1062.5</v>
      </c>
      <c r="H273" s="111">
        <f t="shared" si="12"/>
        <v>85</v>
      </c>
    </row>
    <row r="274" spans="1:8" hidden="1" x14ac:dyDescent="0.2">
      <c r="A274" s="10"/>
      <c r="B274" s="11"/>
      <c r="C274" s="11">
        <v>1345</v>
      </c>
      <c r="D274" s="11" t="s">
        <v>229</v>
      </c>
      <c r="E274" s="53">
        <v>0</v>
      </c>
      <c r="F274" s="182">
        <v>0</v>
      </c>
      <c r="G274" s="112">
        <v>0</v>
      </c>
      <c r="H274" s="111" t="e">
        <f t="shared" si="12"/>
        <v>#DIV/0!</v>
      </c>
    </row>
    <row r="275" spans="1:8" x14ac:dyDescent="0.2">
      <c r="A275" s="10"/>
      <c r="B275" s="11"/>
      <c r="C275" s="11">
        <v>1349</v>
      </c>
      <c r="D275" s="11" t="s">
        <v>549</v>
      </c>
      <c r="E275" s="53">
        <v>0</v>
      </c>
      <c r="F275" s="182">
        <v>0</v>
      </c>
      <c r="G275" s="112">
        <v>0.6</v>
      </c>
      <c r="H275" s="111" t="e">
        <f t="shared" si="12"/>
        <v>#DIV/0!</v>
      </c>
    </row>
    <row r="276" spans="1:8" x14ac:dyDescent="0.2">
      <c r="A276" s="11"/>
      <c r="B276" s="11"/>
      <c r="C276" s="11">
        <v>1361</v>
      </c>
      <c r="D276" s="11" t="s">
        <v>38</v>
      </c>
      <c r="E276" s="53">
        <v>0</v>
      </c>
      <c r="F276" s="182">
        <v>0</v>
      </c>
      <c r="G276" s="112">
        <v>3.1</v>
      </c>
      <c r="H276" s="111" t="e">
        <f t="shared" si="12"/>
        <v>#DIV/0!</v>
      </c>
    </row>
    <row r="277" spans="1:8" x14ac:dyDescent="0.2">
      <c r="A277" s="11"/>
      <c r="B277" s="11"/>
      <c r="C277" s="11">
        <v>1381</v>
      </c>
      <c r="D277" s="11" t="s">
        <v>398</v>
      </c>
      <c r="E277" s="53">
        <v>0</v>
      </c>
      <c r="F277" s="182">
        <v>0</v>
      </c>
      <c r="G277" s="112">
        <v>2540.5</v>
      </c>
      <c r="H277" s="111" t="e">
        <f t="shared" si="12"/>
        <v>#DIV/0!</v>
      </c>
    </row>
    <row r="278" spans="1:8" hidden="1" x14ac:dyDescent="0.2">
      <c r="A278" s="11"/>
      <c r="B278" s="11"/>
      <c r="C278" s="11">
        <v>1382</v>
      </c>
      <c r="D278" s="11" t="s">
        <v>279</v>
      </c>
      <c r="E278" s="53">
        <v>0</v>
      </c>
      <c r="F278" s="182">
        <v>0</v>
      </c>
      <c r="G278" s="112">
        <v>0</v>
      </c>
      <c r="H278" s="111" t="e">
        <f t="shared" si="12"/>
        <v>#DIV/0!</v>
      </c>
    </row>
    <row r="279" spans="1:8" x14ac:dyDescent="0.2">
      <c r="A279" s="11"/>
      <c r="B279" s="11"/>
      <c r="C279" s="11">
        <v>1383</v>
      </c>
      <c r="D279" s="11" t="s">
        <v>235</v>
      </c>
      <c r="E279" s="53">
        <v>0</v>
      </c>
      <c r="F279" s="182">
        <v>0</v>
      </c>
      <c r="G279" s="112">
        <v>505.5</v>
      </c>
      <c r="H279" s="111" t="e">
        <f t="shared" si="12"/>
        <v>#DIV/0!</v>
      </c>
    </row>
    <row r="280" spans="1:8" x14ac:dyDescent="0.2">
      <c r="A280" s="11"/>
      <c r="B280" s="11"/>
      <c r="C280" s="11">
        <v>1511</v>
      </c>
      <c r="D280" s="11" t="s">
        <v>37</v>
      </c>
      <c r="E280" s="53">
        <v>23000</v>
      </c>
      <c r="F280" s="182">
        <v>23000</v>
      </c>
      <c r="G280" s="112">
        <v>17099</v>
      </c>
      <c r="H280" s="111">
        <f t="shared" si="12"/>
        <v>74.34347826086956</v>
      </c>
    </row>
    <row r="281" spans="1:8" hidden="1" x14ac:dyDescent="0.2">
      <c r="A281" s="11"/>
      <c r="B281" s="11"/>
      <c r="C281" s="11">
        <v>2451</v>
      </c>
      <c r="D281" s="11" t="s">
        <v>403</v>
      </c>
      <c r="E281" s="53">
        <v>0</v>
      </c>
      <c r="F281" s="182">
        <v>0</v>
      </c>
      <c r="G281" s="112">
        <v>0</v>
      </c>
      <c r="H281" s="111" t="e">
        <f t="shared" si="12"/>
        <v>#DIV/0!</v>
      </c>
    </row>
    <row r="282" spans="1:8" hidden="1" x14ac:dyDescent="0.2">
      <c r="A282" s="11"/>
      <c r="B282" s="11"/>
      <c r="C282" s="11">
        <v>3201</v>
      </c>
      <c r="D282" s="11" t="s">
        <v>348</v>
      </c>
      <c r="E282" s="53">
        <v>0</v>
      </c>
      <c r="F282" s="182">
        <v>0</v>
      </c>
      <c r="G282" s="112">
        <v>0</v>
      </c>
      <c r="H282" s="111" t="e">
        <f t="shared" si="12"/>
        <v>#DIV/0!</v>
      </c>
    </row>
    <row r="283" spans="1:8" x14ac:dyDescent="0.2">
      <c r="A283" s="11"/>
      <c r="B283" s="11"/>
      <c r="C283" s="11">
        <v>4111</v>
      </c>
      <c r="D283" s="11" t="s">
        <v>511</v>
      </c>
      <c r="E283" s="53">
        <v>0</v>
      </c>
      <c r="F283" s="182">
        <v>5624.9</v>
      </c>
      <c r="G283" s="112">
        <v>5624.8</v>
      </c>
      <c r="H283" s="111">
        <f t="shared" si="12"/>
        <v>99.99822219061673</v>
      </c>
    </row>
    <row r="284" spans="1:8" x14ac:dyDescent="0.2">
      <c r="A284" s="11"/>
      <c r="B284" s="11"/>
      <c r="C284" s="11">
        <v>4112</v>
      </c>
      <c r="D284" s="11" t="s">
        <v>36</v>
      </c>
      <c r="E284" s="53">
        <v>47806</v>
      </c>
      <c r="F284" s="182">
        <v>47806.3</v>
      </c>
      <c r="G284" s="112">
        <v>43822.5</v>
      </c>
      <c r="H284" s="111">
        <f t="shared" si="12"/>
        <v>91.666788686846715</v>
      </c>
    </row>
    <row r="285" spans="1:8" x14ac:dyDescent="0.2">
      <c r="A285" s="10">
        <v>34053</v>
      </c>
      <c r="B285" s="11"/>
      <c r="C285" s="11">
        <v>4116</v>
      </c>
      <c r="D285" s="11" t="s">
        <v>557</v>
      </c>
      <c r="E285" s="53">
        <v>0</v>
      </c>
      <c r="F285" s="182">
        <v>195</v>
      </c>
      <c r="G285" s="112">
        <v>195</v>
      </c>
      <c r="H285" s="111">
        <f t="shared" si="12"/>
        <v>100</v>
      </c>
    </row>
    <row r="286" spans="1:8" x14ac:dyDescent="0.2">
      <c r="A286" s="10">
        <v>34070</v>
      </c>
      <c r="B286" s="11"/>
      <c r="C286" s="11">
        <v>4116</v>
      </c>
      <c r="D286" s="11" t="s">
        <v>579</v>
      </c>
      <c r="E286" s="53">
        <v>0</v>
      </c>
      <c r="F286" s="182">
        <v>214.1</v>
      </c>
      <c r="G286" s="112">
        <v>214</v>
      </c>
      <c r="H286" s="111">
        <f t="shared" si="12"/>
        <v>99.95329285380663</v>
      </c>
    </row>
    <row r="287" spans="1:8" x14ac:dyDescent="0.2">
      <c r="A287" s="10">
        <v>33063</v>
      </c>
      <c r="B287" s="11"/>
      <c r="C287" s="11">
        <v>4116</v>
      </c>
      <c r="D287" s="11" t="s">
        <v>209</v>
      </c>
      <c r="E287" s="53">
        <v>0</v>
      </c>
      <c r="F287" s="182">
        <v>5155.7</v>
      </c>
      <c r="G287" s="112">
        <v>5155</v>
      </c>
      <c r="H287" s="111">
        <f t="shared" si="12"/>
        <v>99.986422794188954</v>
      </c>
    </row>
    <row r="288" spans="1:8" x14ac:dyDescent="0.2">
      <c r="A288" s="10">
        <v>13013</v>
      </c>
      <c r="B288" s="11"/>
      <c r="C288" s="11">
        <v>4116</v>
      </c>
      <c r="D288" s="11" t="s">
        <v>550</v>
      </c>
      <c r="E288" s="53">
        <v>0</v>
      </c>
      <c r="F288" s="182">
        <v>566</v>
      </c>
      <c r="G288" s="112">
        <v>565.79999999999995</v>
      </c>
      <c r="H288" s="111">
        <f t="shared" si="12"/>
        <v>99.964664310954049</v>
      </c>
    </row>
    <row r="289" spans="1:8" hidden="1" x14ac:dyDescent="0.2">
      <c r="A289" s="10">
        <v>13351</v>
      </c>
      <c r="B289" s="11"/>
      <c r="C289" s="11">
        <v>4116</v>
      </c>
      <c r="D289" s="11" t="s">
        <v>502</v>
      </c>
      <c r="E289" s="53">
        <v>0</v>
      </c>
      <c r="F289" s="182">
        <v>0</v>
      </c>
      <c r="G289" s="112">
        <v>0</v>
      </c>
      <c r="H289" s="111" t="e">
        <f>(#REF!/F289)*100</f>
        <v>#REF!</v>
      </c>
    </row>
    <row r="290" spans="1:8" hidden="1" x14ac:dyDescent="0.2">
      <c r="A290" s="10">
        <v>34053</v>
      </c>
      <c r="B290" s="11"/>
      <c r="C290" s="11">
        <v>4116</v>
      </c>
      <c r="D290" s="11" t="s">
        <v>325</v>
      </c>
      <c r="E290" s="53">
        <v>0</v>
      </c>
      <c r="F290" s="182">
        <v>0</v>
      </c>
      <c r="G290" s="112">
        <v>0</v>
      </c>
      <c r="H290" s="111" t="e">
        <f>(#REF!/F290)*100</f>
        <v>#REF!</v>
      </c>
    </row>
    <row r="291" spans="1:8" hidden="1" x14ac:dyDescent="0.2">
      <c r="A291" s="10">
        <v>34070</v>
      </c>
      <c r="B291" s="11"/>
      <c r="C291" s="11">
        <v>4116</v>
      </c>
      <c r="D291" s="11" t="s">
        <v>285</v>
      </c>
      <c r="E291" s="53">
        <v>0</v>
      </c>
      <c r="F291" s="182">
        <v>0</v>
      </c>
      <c r="G291" s="112">
        <v>0</v>
      </c>
      <c r="H291" s="111" t="e">
        <f>(#REF!/F291)*100</f>
        <v>#REF!</v>
      </c>
    </row>
    <row r="292" spans="1:8" hidden="1" x14ac:dyDescent="0.2">
      <c r="A292" s="10">
        <v>35024</v>
      </c>
      <c r="B292" s="11"/>
      <c r="C292" s="11">
        <v>4116</v>
      </c>
      <c r="D292" s="11" t="s">
        <v>524</v>
      </c>
      <c r="E292" s="53">
        <v>0</v>
      </c>
      <c r="F292" s="182">
        <v>0</v>
      </c>
      <c r="G292" s="112">
        <v>0</v>
      </c>
      <c r="H292" s="111" t="e">
        <f>(#REF!/F292)*100</f>
        <v>#REF!</v>
      </c>
    </row>
    <row r="293" spans="1:8" hidden="1" x14ac:dyDescent="0.2">
      <c r="A293" s="10">
        <v>35442</v>
      </c>
      <c r="B293" s="11"/>
      <c r="C293" s="11">
        <v>4116</v>
      </c>
      <c r="D293" s="11" t="s">
        <v>520</v>
      </c>
      <c r="E293" s="53">
        <v>0</v>
      </c>
      <c r="F293" s="182">
        <v>0</v>
      </c>
      <c r="G293" s="112">
        <v>0</v>
      </c>
      <c r="H293" s="111" t="e">
        <f>(#REF!/F293)*100</f>
        <v>#REF!</v>
      </c>
    </row>
    <row r="294" spans="1:8" hidden="1" x14ac:dyDescent="0.2">
      <c r="A294" s="10">
        <v>341</v>
      </c>
      <c r="B294" s="11"/>
      <c r="C294" s="11">
        <v>4122</v>
      </c>
      <c r="D294" s="11" t="s">
        <v>297</v>
      </c>
      <c r="E294" s="53">
        <v>0</v>
      </c>
      <c r="F294" s="182">
        <v>0</v>
      </c>
      <c r="G294" s="112">
        <v>0</v>
      </c>
      <c r="H294" s="111" t="e">
        <f>(#REF!/F294)*100</f>
        <v>#REF!</v>
      </c>
    </row>
    <row r="295" spans="1:8" hidden="1" x14ac:dyDescent="0.2">
      <c r="A295" s="11">
        <v>431</v>
      </c>
      <c r="B295" s="11"/>
      <c r="C295" s="11">
        <v>4122</v>
      </c>
      <c r="D295" s="11" t="s">
        <v>277</v>
      </c>
      <c r="E295" s="53">
        <v>0</v>
      </c>
      <c r="F295" s="182">
        <v>0</v>
      </c>
      <c r="G295" s="112">
        <v>0</v>
      </c>
      <c r="H295" s="111" t="e">
        <f>(#REF!/F295)*100</f>
        <v>#REF!</v>
      </c>
    </row>
    <row r="296" spans="1:8" hidden="1" x14ac:dyDescent="0.2">
      <c r="A296" s="11">
        <v>341</v>
      </c>
      <c r="B296" s="11"/>
      <c r="C296" s="11">
        <v>4122</v>
      </c>
      <c r="D296" s="11" t="s">
        <v>424</v>
      </c>
      <c r="E296" s="53">
        <v>0</v>
      </c>
      <c r="F296" s="182">
        <v>0</v>
      </c>
      <c r="G296" s="112">
        <v>0</v>
      </c>
      <c r="H296" s="111" t="e">
        <f>(#REF!/F296)*100</f>
        <v>#REF!</v>
      </c>
    </row>
    <row r="297" spans="1:8" x14ac:dyDescent="0.2">
      <c r="A297" s="10">
        <v>13013</v>
      </c>
      <c r="B297" s="11"/>
      <c r="C297" s="11">
        <v>4116</v>
      </c>
      <c r="D297" s="11" t="s">
        <v>551</v>
      </c>
      <c r="E297" s="53">
        <v>0</v>
      </c>
      <c r="F297" s="182">
        <v>1528.9</v>
      </c>
      <c r="G297" s="112">
        <v>1528.9</v>
      </c>
      <c r="H297" s="111">
        <f t="shared" ref="H297:H314" si="13">(G297/F297)*100</f>
        <v>100</v>
      </c>
    </row>
    <row r="298" spans="1:8" x14ac:dyDescent="0.2">
      <c r="A298" s="10">
        <v>13351</v>
      </c>
      <c r="B298" s="11"/>
      <c r="C298" s="11">
        <v>4116</v>
      </c>
      <c r="D298" s="11" t="s">
        <v>555</v>
      </c>
      <c r="E298" s="53">
        <v>0</v>
      </c>
      <c r="F298" s="182">
        <v>9602.5</v>
      </c>
      <c r="G298" s="112">
        <v>9786.1</v>
      </c>
      <c r="H298" s="111">
        <f t="shared" si="13"/>
        <v>101.91200208279095</v>
      </c>
    </row>
    <row r="299" spans="1:8" x14ac:dyDescent="0.2">
      <c r="A299" s="11"/>
      <c r="B299" s="11"/>
      <c r="C299" s="11">
        <v>4121</v>
      </c>
      <c r="D299" s="11" t="s">
        <v>561</v>
      </c>
      <c r="E299" s="53">
        <v>0</v>
      </c>
      <c r="F299" s="182">
        <v>1275</v>
      </c>
      <c r="G299" s="112">
        <v>1303.5</v>
      </c>
      <c r="H299" s="111">
        <f t="shared" si="13"/>
        <v>102.23529411764707</v>
      </c>
    </row>
    <row r="300" spans="1:8" x14ac:dyDescent="0.2">
      <c r="A300" s="11">
        <v>435</v>
      </c>
      <c r="B300" s="11"/>
      <c r="C300" s="11">
        <v>4122</v>
      </c>
      <c r="D300" s="11" t="s">
        <v>503</v>
      </c>
      <c r="E300" s="53">
        <v>0</v>
      </c>
      <c r="F300" s="182">
        <v>2350</v>
      </c>
      <c r="G300" s="112">
        <v>2350</v>
      </c>
      <c r="H300" s="111">
        <f t="shared" si="13"/>
        <v>100</v>
      </c>
    </row>
    <row r="301" spans="1:8" x14ac:dyDescent="0.2">
      <c r="A301" s="11">
        <v>214</v>
      </c>
      <c r="B301" s="11"/>
      <c r="C301" s="11">
        <v>4122</v>
      </c>
      <c r="D301" s="11" t="s">
        <v>291</v>
      </c>
      <c r="E301" s="53">
        <v>0</v>
      </c>
      <c r="F301" s="182">
        <v>50</v>
      </c>
      <c r="G301" s="112">
        <v>50</v>
      </c>
      <c r="H301" s="111">
        <f t="shared" si="13"/>
        <v>100</v>
      </c>
    </row>
    <row r="302" spans="1:8" x14ac:dyDescent="0.2">
      <c r="A302" s="11">
        <v>331</v>
      </c>
      <c r="B302" s="11"/>
      <c r="C302" s="11">
        <v>4122</v>
      </c>
      <c r="D302" s="11" t="s">
        <v>292</v>
      </c>
      <c r="E302" s="53">
        <v>0</v>
      </c>
      <c r="F302" s="182">
        <v>400</v>
      </c>
      <c r="G302" s="112">
        <v>400</v>
      </c>
      <c r="H302" s="111">
        <f t="shared" si="13"/>
        <v>100</v>
      </c>
    </row>
    <row r="303" spans="1:8" x14ac:dyDescent="0.2">
      <c r="A303" s="10">
        <v>341</v>
      </c>
      <c r="B303" s="11"/>
      <c r="C303" s="11">
        <v>4122</v>
      </c>
      <c r="D303" s="11" t="s">
        <v>562</v>
      </c>
      <c r="E303" s="53">
        <v>0</v>
      </c>
      <c r="F303" s="182">
        <v>300</v>
      </c>
      <c r="G303" s="112">
        <v>300</v>
      </c>
      <c r="H303" s="111">
        <f t="shared" si="13"/>
        <v>100</v>
      </c>
    </row>
    <row r="304" spans="1:8" x14ac:dyDescent="0.2">
      <c r="A304" s="10">
        <v>888</v>
      </c>
      <c r="B304" s="11"/>
      <c r="C304" s="11">
        <v>4122</v>
      </c>
      <c r="D304" s="11" t="s">
        <v>563</v>
      </c>
      <c r="E304" s="53">
        <v>0</v>
      </c>
      <c r="F304" s="182">
        <v>100</v>
      </c>
      <c r="G304" s="112">
        <v>100</v>
      </c>
      <c r="H304" s="111">
        <f t="shared" si="13"/>
        <v>100</v>
      </c>
    </row>
    <row r="305" spans="1:8" x14ac:dyDescent="0.2">
      <c r="A305" s="10">
        <v>311</v>
      </c>
      <c r="B305" s="11"/>
      <c r="C305" s="11">
        <v>4122</v>
      </c>
      <c r="D305" s="11" t="s">
        <v>564</v>
      </c>
      <c r="E305" s="53">
        <v>0</v>
      </c>
      <c r="F305" s="182">
        <v>80</v>
      </c>
      <c r="G305" s="112">
        <v>80</v>
      </c>
      <c r="H305" s="111">
        <f t="shared" si="13"/>
        <v>100</v>
      </c>
    </row>
    <row r="306" spans="1:8" x14ac:dyDescent="0.2">
      <c r="A306" s="10">
        <v>13305</v>
      </c>
      <c r="B306" s="11"/>
      <c r="C306" s="11">
        <v>4122</v>
      </c>
      <c r="D306" s="11" t="s">
        <v>504</v>
      </c>
      <c r="E306" s="53">
        <v>0</v>
      </c>
      <c r="F306" s="182">
        <v>40610.6</v>
      </c>
      <c r="G306" s="112">
        <v>40610.6</v>
      </c>
      <c r="H306" s="111">
        <f t="shared" si="13"/>
        <v>100</v>
      </c>
    </row>
    <row r="307" spans="1:8" x14ac:dyDescent="0.2">
      <c r="A307" s="11">
        <v>13014</v>
      </c>
      <c r="B307" s="11"/>
      <c r="C307" s="11">
        <v>4122</v>
      </c>
      <c r="D307" s="11" t="s">
        <v>565</v>
      </c>
      <c r="E307" s="53">
        <v>0</v>
      </c>
      <c r="F307" s="182">
        <v>207.1</v>
      </c>
      <c r="G307" s="112">
        <v>206.6</v>
      </c>
      <c r="H307" s="111">
        <f t="shared" si="13"/>
        <v>99.758570738773543</v>
      </c>
    </row>
    <row r="308" spans="1:8" x14ac:dyDescent="0.2">
      <c r="A308" s="11">
        <v>13013</v>
      </c>
      <c r="B308" s="11"/>
      <c r="C308" s="11">
        <v>4216</v>
      </c>
      <c r="D308" s="11" t="s">
        <v>552</v>
      </c>
      <c r="E308" s="53">
        <v>0</v>
      </c>
      <c r="F308" s="182">
        <v>427.5</v>
      </c>
      <c r="G308" s="112">
        <v>427.5</v>
      </c>
      <c r="H308" s="111">
        <f t="shared" si="13"/>
        <v>100</v>
      </c>
    </row>
    <row r="309" spans="1:8" x14ac:dyDescent="0.2">
      <c r="A309" s="11">
        <v>33504</v>
      </c>
      <c r="B309" s="11"/>
      <c r="C309" s="11">
        <v>4216</v>
      </c>
      <c r="D309" s="11" t="s">
        <v>590</v>
      </c>
      <c r="E309" s="53">
        <v>0</v>
      </c>
      <c r="F309" s="182">
        <v>90</v>
      </c>
      <c r="G309" s="112">
        <v>90</v>
      </c>
      <c r="H309" s="111">
        <f t="shared" si="13"/>
        <v>100</v>
      </c>
    </row>
    <row r="310" spans="1:8" ht="17.100000000000001" hidden="1" customHeight="1" x14ac:dyDescent="0.2">
      <c r="A310" s="11">
        <v>33500</v>
      </c>
      <c r="B310" s="11"/>
      <c r="C310" s="11">
        <v>4216</v>
      </c>
      <c r="D310" s="11" t="s">
        <v>512</v>
      </c>
      <c r="E310" s="53">
        <v>0</v>
      </c>
      <c r="F310" s="182">
        <v>0</v>
      </c>
      <c r="G310" s="112">
        <v>0</v>
      </c>
      <c r="H310" s="111" t="e">
        <f t="shared" si="13"/>
        <v>#DIV/0!</v>
      </c>
    </row>
    <row r="311" spans="1:8" ht="17.100000000000001" customHeight="1" x14ac:dyDescent="0.2">
      <c r="A311" s="11">
        <v>331</v>
      </c>
      <c r="B311" s="11"/>
      <c r="C311" s="11">
        <v>4222</v>
      </c>
      <c r="D311" s="11" t="s">
        <v>596</v>
      </c>
      <c r="E311" s="53">
        <v>0</v>
      </c>
      <c r="F311" s="182">
        <v>100</v>
      </c>
      <c r="G311" s="112">
        <v>100</v>
      </c>
      <c r="H311" s="111">
        <f t="shared" si="13"/>
        <v>100</v>
      </c>
    </row>
    <row r="312" spans="1:8" x14ac:dyDescent="0.2">
      <c r="A312" s="11"/>
      <c r="B312" s="11">
        <v>3111</v>
      </c>
      <c r="C312" s="11">
        <v>2229</v>
      </c>
      <c r="D312" s="11" t="s">
        <v>425</v>
      </c>
      <c r="E312" s="53">
        <v>0</v>
      </c>
      <c r="F312" s="182">
        <v>53.4</v>
      </c>
      <c r="G312" s="112">
        <v>53.2</v>
      </c>
      <c r="H312" s="111">
        <f t="shared" si="13"/>
        <v>99.625468164794015</v>
      </c>
    </row>
    <row r="313" spans="1:8" x14ac:dyDescent="0.2">
      <c r="A313" s="11"/>
      <c r="B313" s="11">
        <v>3113</v>
      </c>
      <c r="C313" s="11">
        <v>2119</v>
      </c>
      <c r="D313" s="11" t="s">
        <v>66</v>
      </c>
      <c r="E313" s="53">
        <v>150</v>
      </c>
      <c r="F313" s="182">
        <v>150</v>
      </c>
      <c r="G313" s="112">
        <v>153.4</v>
      </c>
      <c r="H313" s="111">
        <f t="shared" si="13"/>
        <v>102.26666666666667</v>
      </c>
    </row>
    <row r="314" spans="1:8" x14ac:dyDescent="0.2">
      <c r="A314" s="11"/>
      <c r="B314" s="11">
        <v>3113</v>
      </c>
      <c r="C314" s="11">
        <v>2122</v>
      </c>
      <c r="D314" s="11" t="s">
        <v>385</v>
      </c>
      <c r="E314" s="53">
        <v>0</v>
      </c>
      <c r="F314" s="182">
        <v>500</v>
      </c>
      <c r="G314" s="112">
        <v>1100</v>
      </c>
      <c r="H314" s="111">
        <f t="shared" si="13"/>
        <v>220.00000000000003</v>
      </c>
    </row>
    <row r="315" spans="1:8" hidden="1" x14ac:dyDescent="0.2">
      <c r="A315" s="11">
        <v>33063</v>
      </c>
      <c r="B315" s="11">
        <v>3113</v>
      </c>
      <c r="C315" s="11">
        <v>2229</v>
      </c>
      <c r="D315" s="11" t="s">
        <v>515</v>
      </c>
      <c r="E315" s="53">
        <v>0</v>
      </c>
      <c r="F315" s="182">
        <v>0</v>
      </c>
      <c r="G315" s="112">
        <v>0</v>
      </c>
      <c r="H315" s="111" t="e">
        <f>(#REF!/F315)*100</f>
        <v>#REF!</v>
      </c>
    </row>
    <row r="316" spans="1:8" x14ac:dyDescent="0.2">
      <c r="A316" s="11"/>
      <c r="B316" s="11">
        <v>3113</v>
      </c>
      <c r="C316" s="11">
        <v>2229</v>
      </c>
      <c r="D316" s="11" t="s">
        <v>514</v>
      </c>
      <c r="E316" s="53">
        <v>0</v>
      </c>
      <c r="F316" s="182">
        <v>379.9</v>
      </c>
      <c r="G316" s="112">
        <v>379.3</v>
      </c>
      <c r="H316" s="111">
        <f t="shared" ref="H316:H339" si="14">(G316/F316)*100</f>
        <v>99.842063700973952</v>
      </c>
    </row>
    <row r="317" spans="1:8" hidden="1" x14ac:dyDescent="0.2">
      <c r="A317" s="11"/>
      <c r="B317" s="11">
        <v>3113</v>
      </c>
      <c r="C317" s="11">
        <v>2229</v>
      </c>
      <c r="D317" s="11" t="s">
        <v>513</v>
      </c>
      <c r="E317" s="53">
        <v>0</v>
      </c>
      <c r="F317" s="182">
        <v>0</v>
      </c>
      <c r="G317" s="112">
        <v>0</v>
      </c>
      <c r="H317" s="111" t="e">
        <f t="shared" si="14"/>
        <v>#DIV/0!</v>
      </c>
    </row>
    <row r="318" spans="1:8" hidden="1" x14ac:dyDescent="0.2">
      <c r="A318" s="11"/>
      <c r="B318" s="11">
        <v>3313</v>
      </c>
      <c r="C318" s="11">
        <v>2132</v>
      </c>
      <c r="D318" s="11" t="s">
        <v>65</v>
      </c>
      <c r="E318" s="53">
        <v>0</v>
      </c>
      <c r="F318" s="182">
        <v>0</v>
      </c>
      <c r="G318" s="112">
        <v>0</v>
      </c>
      <c r="H318" s="111" t="e">
        <f t="shared" si="14"/>
        <v>#DIV/0!</v>
      </c>
    </row>
    <row r="319" spans="1:8" hidden="1" x14ac:dyDescent="0.2">
      <c r="A319" s="11"/>
      <c r="B319" s="11">
        <v>3313</v>
      </c>
      <c r="C319" s="11">
        <v>2133</v>
      </c>
      <c r="D319" s="11" t="s">
        <v>64</v>
      </c>
      <c r="E319" s="53">
        <v>0</v>
      </c>
      <c r="F319" s="182">
        <v>0</v>
      </c>
      <c r="G319" s="112">
        <v>0</v>
      </c>
      <c r="H319" s="111" t="e">
        <f t="shared" si="14"/>
        <v>#DIV/0!</v>
      </c>
    </row>
    <row r="320" spans="1:8" x14ac:dyDescent="0.2">
      <c r="A320" s="11"/>
      <c r="B320" s="11">
        <v>3315</v>
      </c>
      <c r="C320" s="11">
        <v>2122</v>
      </c>
      <c r="D320" s="11" t="s">
        <v>527</v>
      </c>
      <c r="E320" s="53">
        <v>0</v>
      </c>
      <c r="F320" s="182">
        <v>0</v>
      </c>
      <c r="G320" s="112">
        <v>2000</v>
      </c>
      <c r="H320" s="111" t="e">
        <f t="shared" si="14"/>
        <v>#DIV/0!</v>
      </c>
    </row>
    <row r="321" spans="1:8" x14ac:dyDescent="0.2">
      <c r="A321" s="11"/>
      <c r="B321" s="11">
        <v>3319</v>
      </c>
      <c r="C321" s="11">
        <v>2324</v>
      </c>
      <c r="D321" s="11" t="s">
        <v>535</v>
      </c>
      <c r="E321" s="53">
        <v>0</v>
      </c>
      <c r="F321" s="182">
        <v>0</v>
      </c>
      <c r="G321" s="112">
        <v>0.5</v>
      </c>
      <c r="H321" s="111" t="e">
        <f t="shared" si="14"/>
        <v>#DIV/0!</v>
      </c>
    </row>
    <row r="322" spans="1:8" x14ac:dyDescent="0.2">
      <c r="A322" s="11"/>
      <c r="B322" s="11">
        <v>3412</v>
      </c>
      <c r="C322" s="11">
        <v>2324</v>
      </c>
      <c r="D322" s="11" t="s">
        <v>210</v>
      </c>
      <c r="E322" s="53">
        <v>0</v>
      </c>
      <c r="F322" s="182">
        <v>0</v>
      </c>
      <c r="G322" s="112">
        <v>16.2</v>
      </c>
      <c r="H322" s="111" t="e">
        <f t="shared" si="14"/>
        <v>#DIV/0!</v>
      </c>
    </row>
    <row r="323" spans="1:8" hidden="1" x14ac:dyDescent="0.2">
      <c r="A323" s="11"/>
      <c r="B323" s="11">
        <v>3412</v>
      </c>
      <c r="C323" s="11">
        <v>3113</v>
      </c>
      <c r="D323" s="11" t="s">
        <v>302</v>
      </c>
      <c r="E323" s="53">
        <v>0</v>
      </c>
      <c r="F323" s="182">
        <v>0</v>
      </c>
      <c r="G323" s="112">
        <v>0</v>
      </c>
      <c r="H323" s="111" t="e">
        <f t="shared" si="14"/>
        <v>#DIV/0!</v>
      </c>
    </row>
    <row r="324" spans="1:8" x14ac:dyDescent="0.2">
      <c r="A324" s="11"/>
      <c r="B324" s="11">
        <v>3612</v>
      </c>
      <c r="C324" s="11">
        <v>2132</v>
      </c>
      <c r="D324" s="11" t="s">
        <v>477</v>
      </c>
      <c r="E324" s="53">
        <v>850</v>
      </c>
      <c r="F324" s="182">
        <v>850</v>
      </c>
      <c r="G324" s="112">
        <v>647</v>
      </c>
      <c r="H324" s="111">
        <f t="shared" si="14"/>
        <v>76.117647058823536</v>
      </c>
    </row>
    <row r="325" spans="1:8" ht="17.100000000000001" customHeight="1" x14ac:dyDescent="0.2">
      <c r="A325" s="11"/>
      <c r="B325" s="11">
        <v>4359</v>
      </c>
      <c r="C325" s="11">
        <v>2122</v>
      </c>
      <c r="D325" s="11" t="s">
        <v>326</v>
      </c>
      <c r="E325" s="53">
        <v>0</v>
      </c>
      <c r="F325" s="182">
        <v>0</v>
      </c>
      <c r="G325" s="112">
        <v>25000</v>
      </c>
      <c r="H325" s="111" t="e">
        <f t="shared" si="14"/>
        <v>#DIV/0!</v>
      </c>
    </row>
    <row r="326" spans="1:8" x14ac:dyDescent="0.2">
      <c r="A326" s="11"/>
      <c r="B326" s="11">
        <v>5269</v>
      </c>
      <c r="C326" s="11">
        <v>2321</v>
      </c>
      <c r="D326" s="11" t="s">
        <v>566</v>
      </c>
      <c r="E326" s="53">
        <v>0</v>
      </c>
      <c r="F326" s="182">
        <v>0</v>
      </c>
      <c r="G326" s="112">
        <v>453.2</v>
      </c>
      <c r="H326" s="111" t="e">
        <f t="shared" si="14"/>
        <v>#DIV/0!</v>
      </c>
    </row>
    <row r="327" spans="1:8" ht="15.6" customHeight="1" x14ac:dyDescent="0.2">
      <c r="A327" s="11"/>
      <c r="B327" s="11">
        <v>6171</v>
      </c>
      <c r="C327" s="11">
        <v>2212</v>
      </c>
      <c r="D327" s="11" t="s">
        <v>230</v>
      </c>
      <c r="E327" s="53">
        <v>10</v>
      </c>
      <c r="F327" s="182">
        <v>10</v>
      </c>
      <c r="G327" s="112">
        <v>97.6</v>
      </c>
      <c r="H327" s="111">
        <f t="shared" si="14"/>
        <v>976</v>
      </c>
    </row>
    <row r="328" spans="1:8" ht="15.6" hidden="1" customHeight="1" x14ac:dyDescent="0.2">
      <c r="A328" s="11"/>
      <c r="B328" s="11">
        <v>6171</v>
      </c>
      <c r="C328" s="11">
        <v>2310</v>
      </c>
      <c r="D328" s="11" t="s">
        <v>439</v>
      </c>
      <c r="E328" s="53">
        <v>0</v>
      </c>
      <c r="F328" s="182">
        <v>0</v>
      </c>
      <c r="G328" s="112">
        <v>0</v>
      </c>
      <c r="H328" s="111" t="e">
        <f t="shared" si="14"/>
        <v>#DIV/0!</v>
      </c>
    </row>
    <row r="329" spans="1:8" ht="15.6" customHeight="1" x14ac:dyDescent="0.2">
      <c r="A329" s="11"/>
      <c r="B329" s="11">
        <v>6171</v>
      </c>
      <c r="C329" s="11">
        <v>2324</v>
      </c>
      <c r="D329" s="11" t="s">
        <v>231</v>
      </c>
      <c r="E329" s="53">
        <v>0</v>
      </c>
      <c r="F329" s="182">
        <v>0</v>
      </c>
      <c r="G329" s="112">
        <v>0</v>
      </c>
      <c r="H329" s="111" t="e">
        <f t="shared" si="14"/>
        <v>#DIV/0!</v>
      </c>
    </row>
    <row r="330" spans="1:8" ht="15.6" hidden="1" customHeight="1" x14ac:dyDescent="0.2">
      <c r="A330" s="11"/>
      <c r="B330" s="11">
        <v>6171</v>
      </c>
      <c r="C330" s="11">
        <v>2329</v>
      </c>
      <c r="D330" s="11" t="s">
        <v>521</v>
      </c>
      <c r="E330" s="53">
        <v>0</v>
      </c>
      <c r="F330" s="182">
        <v>0</v>
      </c>
      <c r="G330" s="112">
        <v>0</v>
      </c>
      <c r="H330" s="111" t="e">
        <f t="shared" si="14"/>
        <v>#DIV/0!</v>
      </c>
    </row>
    <row r="331" spans="1:8" hidden="1" x14ac:dyDescent="0.2">
      <c r="A331" s="11"/>
      <c r="B331" s="11">
        <v>6171</v>
      </c>
      <c r="C331" s="11">
        <v>3121</v>
      </c>
      <c r="D331" s="11" t="s">
        <v>528</v>
      </c>
      <c r="E331" s="53">
        <v>0</v>
      </c>
      <c r="F331" s="182">
        <v>0</v>
      </c>
      <c r="G331" s="112">
        <v>0</v>
      </c>
      <c r="H331" s="111" t="e">
        <f t="shared" si="14"/>
        <v>#DIV/0!</v>
      </c>
    </row>
    <row r="332" spans="1:8" ht="15.6" customHeight="1" x14ac:dyDescent="0.2">
      <c r="A332" s="11"/>
      <c r="B332" s="11">
        <v>6310</v>
      </c>
      <c r="C332" s="11">
        <v>2141</v>
      </c>
      <c r="D332" s="11" t="s">
        <v>234</v>
      </c>
      <c r="E332" s="53">
        <v>10</v>
      </c>
      <c r="F332" s="182">
        <v>10</v>
      </c>
      <c r="G332" s="112">
        <v>3.2</v>
      </c>
      <c r="H332" s="111">
        <f t="shared" si="14"/>
        <v>32</v>
      </c>
    </row>
    <row r="333" spans="1:8" hidden="1" x14ac:dyDescent="0.2">
      <c r="A333" s="11"/>
      <c r="B333" s="11">
        <v>6310</v>
      </c>
      <c r="C333" s="11">
        <v>2324</v>
      </c>
      <c r="D333" s="11" t="s">
        <v>35</v>
      </c>
      <c r="E333" s="53">
        <v>0</v>
      </c>
      <c r="F333" s="182">
        <v>0</v>
      </c>
      <c r="G333" s="112">
        <v>0</v>
      </c>
      <c r="H333" s="111" t="e">
        <f t="shared" si="14"/>
        <v>#DIV/0!</v>
      </c>
    </row>
    <row r="334" spans="1:8" hidden="1" x14ac:dyDescent="0.2">
      <c r="A334" s="11"/>
      <c r="B334" s="11">
        <v>6310</v>
      </c>
      <c r="C334" s="11">
        <v>2142</v>
      </c>
      <c r="D334" s="11" t="s">
        <v>232</v>
      </c>
      <c r="E334" s="53">
        <v>0</v>
      </c>
      <c r="F334" s="182">
        <v>0</v>
      </c>
      <c r="G334" s="112">
        <v>0</v>
      </c>
      <c r="H334" s="111" t="e">
        <f t="shared" si="14"/>
        <v>#DIV/0!</v>
      </c>
    </row>
    <row r="335" spans="1:8" hidden="1" x14ac:dyDescent="0.2">
      <c r="A335" s="11"/>
      <c r="B335" s="11">
        <v>6310</v>
      </c>
      <c r="C335" s="11">
        <v>2143</v>
      </c>
      <c r="D335" s="11" t="s">
        <v>34</v>
      </c>
      <c r="E335" s="53">
        <v>0</v>
      </c>
      <c r="F335" s="182">
        <v>0</v>
      </c>
      <c r="G335" s="112">
        <v>0</v>
      </c>
      <c r="H335" s="111" t="e">
        <f t="shared" si="14"/>
        <v>#DIV/0!</v>
      </c>
    </row>
    <row r="336" spans="1:8" hidden="1" x14ac:dyDescent="0.2">
      <c r="A336" s="11"/>
      <c r="B336" s="11">
        <v>6310</v>
      </c>
      <c r="C336" s="11">
        <v>2329</v>
      </c>
      <c r="D336" s="11" t="s">
        <v>33</v>
      </c>
      <c r="E336" s="53">
        <v>0</v>
      </c>
      <c r="F336" s="182">
        <v>0</v>
      </c>
      <c r="G336" s="112">
        <v>0</v>
      </c>
      <c r="H336" s="111" t="e">
        <f t="shared" si="14"/>
        <v>#DIV/0!</v>
      </c>
    </row>
    <row r="337" spans="1:8" hidden="1" x14ac:dyDescent="0.2">
      <c r="A337" s="11"/>
      <c r="B337" s="11">
        <v>6330</v>
      </c>
      <c r="C337" s="11">
        <v>4132</v>
      </c>
      <c r="D337" s="11" t="s">
        <v>32</v>
      </c>
      <c r="E337" s="53">
        <v>0</v>
      </c>
      <c r="F337" s="182">
        <v>0</v>
      </c>
      <c r="G337" s="112">
        <v>0</v>
      </c>
      <c r="H337" s="111" t="e">
        <f t="shared" si="14"/>
        <v>#DIV/0!</v>
      </c>
    </row>
    <row r="338" spans="1:8" x14ac:dyDescent="0.2">
      <c r="A338" s="11"/>
      <c r="B338" s="11">
        <v>6402</v>
      </c>
      <c r="C338" s="11">
        <v>2229</v>
      </c>
      <c r="D338" s="11" t="s">
        <v>478</v>
      </c>
      <c r="E338" s="53">
        <v>0</v>
      </c>
      <c r="F338" s="182">
        <v>0</v>
      </c>
      <c r="G338" s="112">
        <v>651.29999999999995</v>
      </c>
      <c r="H338" s="111" t="e">
        <f t="shared" si="14"/>
        <v>#DIV/0!</v>
      </c>
    </row>
    <row r="339" spans="1:8" ht="15.75" thickBot="1" x14ac:dyDescent="0.25">
      <c r="A339" s="11"/>
      <c r="B339" s="11">
        <v>6409</v>
      </c>
      <c r="C339" s="11">
        <v>2328</v>
      </c>
      <c r="D339" s="11" t="s">
        <v>233</v>
      </c>
      <c r="E339" s="53">
        <v>0</v>
      </c>
      <c r="F339" s="182">
        <v>0</v>
      </c>
      <c r="G339" s="112">
        <v>28.9</v>
      </c>
      <c r="H339" s="111" t="e">
        <f t="shared" si="14"/>
        <v>#DIV/0!</v>
      </c>
    </row>
    <row r="340" spans="1:8" ht="15.75" hidden="1" thickBot="1" x14ac:dyDescent="0.25">
      <c r="A340" s="29"/>
      <c r="B340" s="11">
        <v>6402</v>
      </c>
      <c r="C340" s="11">
        <v>2229</v>
      </c>
      <c r="D340" s="11" t="s">
        <v>61</v>
      </c>
      <c r="E340" s="53">
        <v>0</v>
      </c>
      <c r="F340" s="182">
        <v>0</v>
      </c>
      <c r="G340" s="112">
        <v>0</v>
      </c>
      <c r="H340" s="111" t="e">
        <f>(#REF!/F340)*100</f>
        <v>#REF!</v>
      </c>
    </row>
    <row r="341" spans="1:8" ht="15.75" hidden="1" thickBot="1" x14ac:dyDescent="0.25">
      <c r="A341" s="29"/>
      <c r="B341" s="11">
        <v>6409</v>
      </c>
      <c r="C341" s="11">
        <v>2328</v>
      </c>
      <c r="D341" s="11" t="s">
        <v>386</v>
      </c>
      <c r="E341" s="53">
        <v>0</v>
      </c>
      <c r="F341" s="182">
        <v>0</v>
      </c>
      <c r="G341" s="112">
        <v>0</v>
      </c>
      <c r="H341" s="111" t="e">
        <f>(#REF!/F341)*100</f>
        <v>#REF!</v>
      </c>
    </row>
    <row r="342" spans="1:8" ht="15.75" hidden="1" thickBot="1" x14ac:dyDescent="0.25">
      <c r="A342" s="29"/>
      <c r="B342" s="29">
        <v>6409</v>
      </c>
      <c r="C342" s="29">
        <v>2329</v>
      </c>
      <c r="D342" s="29" t="s">
        <v>19</v>
      </c>
      <c r="E342" s="54">
        <v>0</v>
      </c>
      <c r="F342" s="184">
        <v>0</v>
      </c>
      <c r="G342" s="118">
        <v>0</v>
      </c>
      <c r="H342" s="119" t="e">
        <f>(#REF!/F342)*100</f>
        <v>#REF!</v>
      </c>
    </row>
    <row r="343" spans="1:8" s="6" customFormat="1" ht="21.75" customHeight="1" thickTop="1" thickBot="1" x14ac:dyDescent="0.3">
      <c r="A343" s="37"/>
      <c r="B343" s="37"/>
      <c r="C343" s="37"/>
      <c r="D343" s="36" t="s">
        <v>31</v>
      </c>
      <c r="E343" s="87">
        <f t="shared" ref="E343:G343" si="15">SUM(E264:E342)</f>
        <v>387054</v>
      </c>
      <c r="F343" s="185">
        <f t="shared" si="15"/>
        <v>456350.7</v>
      </c>
      <c r="G343" s="204">
        <f t="shared" si="15"/>
        <v>515430.49999999994</v>
      </c>
      <c r="H343" s="139">
        <f>(G343/F343)*100</f>
        <v>112.94613988759082</v>
      </c>
    </row>
    <row r="344" spans="1:8" ht="15" customHeight="1" x14ac:dyDescent="0.25">
      <c r="A344" s="7"/>
      <c r="B344" s="7"/>
      <c r="C344" s="7"/>
      <c r="D344" s="8"/>
      <c r="E344" s="197"/>
      <c r="F344" s="197"/>
    </row>
    <row r="345" spans="1:8" ht="0.75" customHeight="1" thickBot="1" x14ac:dyDescent="0.25">
      <c r="A345" s="6"/>
      <c r="B345" s="7"/>
      <c r="C345" s="7"/>
      <c r="D345" s="7"/>
      <c r="E345" s="55"/>
      <c r="F345" s="55"/>
    </row>
    <row r="346" spans="1:8" ht="15.75" hidden="1" thickBot="1" x14ac:dyDescent="0.25">
      <c r="A346" s="6"/>
      <c r="B346" s="7"/>
      <c r="C346" s="7"/>
      <c r="D346" s="7"/>
      <c r="E346" s="55"/>
      <c r="F346" s="55"/>
    </row>
    <row r="347" spans="1:8" ht="15" hidden="1" customHeight="1" thickBot="1" x14ac:dyDescent="0.25">
      <c r="A347" s="6"/>
      <c r="B347" s="7"/>
      <c r="C347" s="7"/>
      <c r="D347" s="7"/>
      <c r="E347" s="55"/>
      <c r="F347" s="55"/>
    </row>
    <row r="348" spans="1:8" ht="15.75" x14ac:dyDescent="0.25">
      <c r="A348" s="22" t="s">
        <v>14</v>
      </c>
      <c r="B348" s="22" t="s">
        <v>415</v>
      </c>
      <c r="C348" s="22" t="s">
        <v>416</v>
      </c>
      <c r="D348" s="21" t="s">
        <v>12</v>
      </c>
      <c r="E348" s="20" t="s">
        <v>11</v>
      </c>
      <c r="F348" s="20" t="s">
        <v>11</v>
      </c>
      <c r="G348" s="20" t="s">
        <v>0</v>
      </c>
      <c r="H348" s="113" t="s">
        <v>359</v>
      </c>
    </row>
    <row r="349" spans="1:8" ht="15.75" customHeight="1" thickBot="1" x14ac:dyDescent="0.3">
      <c r="A349" s="19"/>
      <c r="B349" s="19"/>
      <c r="C349" s="19"/>
      <c r="D349" s="18"/>
      <c r="E349" s="190" t="s">
        <v>10</v>
      </c>
      <c r="F349" s="192" t="s">
        <v>9</v>
      </c>
      <c r="G349" s="217" t="s">
        <v>532</v>
      </c>
      <c r="H349" s="120" t="s">
        <v>360</v>
      </c>
    </row>
    <row r="350" spans="1:8" ht="16.5" customHeight="1" thickTop="1" x14ac:dyDescent="0.25">
      <c r="A350" s="27">
        <v>120</v>
      </c>
      <c r="B350" s="27"/>
      <c r="C350" s="27"/>
      <c r="D350" s="30" t="s">
        <v>30</v>
      </c>
      <c r="E350" s="52"/>
      <c r="F350" s="193"/>
      <c r="G350" s="205"/>
      <c r="H350" s="124"/>
    </row>
    <row r="351" spans="1:8" ht="16.5" customHeight="1" x14ac:dyDescent="0.25">
      <c r="A351" s="30"/>
      <c r="B351" s="30"/>
      <c r="C351" s="30"/>
      <c r="D351" s="30"/>
      <c r="E351" s="53"/>
      <c r="F351" s="182"/>
      <c r="G351" s="203"/>
      <c r="H351" s="115"/>
    </row>
    <row r="352" spans="1:8" hidden="1" x14ac:dyDescent="0.2">
      <c r="A352" s="11"/>
      <c r="B352" s="11"/>
      <c r="C352" s="11">
        <v>1361</v>
      </c>
      <c r="D352" s="11" t="s">
        <v>29</v>
      </c>
      <c r="E352" s="216">
        <v>0</v>
      </c>
      <c r="F352" s="196">
        <v>0</v>
      </c>
      <c r="G352" s="112">
        <v>0</v>
      </c>
      <c r="H352" s="111" t="e">
        <f>(#REF!/F352)*100</f>
        <v>#REF!</v>
      </c>
    </row>
    <row r="353" spans="1:8" x14ac:dyDescent="0.2">
      <c r="A353" s="11">
        <v>15011</v>
      </c>
      <c r="B353" s="11"/>
      <c r="C353" s="11">
        <v>4116</v>
      </c>
      <c r="D353" s="31" t="s">
        <v>580</v>
      </c>
      <c r="E353" s="216">
        <v>0</v>
      </c>
      <c r="F353" s="196">
        <v>2768</v>
      </c>
      <c r="G353" s="112">
        <v>0</v>
      </c>
      <c r="H353" s="111">
        <f t="shared" ref="H353:H416" si="16">(G353/F353)*100</f>
        <v>0</v>
      </c>
    </row>
    <row r="354" spans="1:8" ht="15" customHeight="1" x14ac:dyDescent="0.25">
      <c r="A354" s="43">
        <v>13013</v>
      </c>
      <c r="B354" s="27"/>
      <c r="C354" s="45">
        <v>4116</v>
      </c>
      <c r="D354" s="31" t="s">
        <v>505</v>
      </c>
      <c r="E354" s="53">
        <v>665</v>
      </c>
      <c r="F354" s="182">
        <v>834.6</v>
      </c>
      <c r="G354" s="112">
        <v>834.6</v>
      </c>
      <c r="H354" s="111">
        <f t="shared" si="16"/>
        <v>100</v>
      </c>
    </row>
    <row r="355" spans="1:8" ht="15" hidden="1" customHeight="1" x14ac:dyDescent="0.25">
      <c r="A355" s="43">
        <v>34055</v>
      </c>
      <c r="B355" s="27"/>
      <c r="C355" s="45">
        <v>4116</v>
      </c>
      <c r="D355" s="31" t="s">
        <v>516</v>
      </c>
      <c r="E355" s="53">
        <v>0</v>
      </c>
      <c r="F355" s="182">
        <v>0</v>
      </c>
      <c r="G355" s="112">
        <v>0</v>
      </c>
      <c r="H355" s="111" t="e">
        <f t="shared" si="16"/>
        <v>#DIV/0!</v>
      </c>
    </row>
    <row r="356" spans="1:8" ht="15" hidden="1" customHeight="1" x14ac:dyDescent="0.25">
      <c r="A356" s="43"/>
      <c r="B356" s="27"/>
      <c r="C356" s="45">
        <v>4116</v>
      </c>
      <c r="D356" s="31"/>
      <c r="E356" s="53">
        <v>0</v>
      </c>
      <c r="F356" s="182">
        <v>0</v>
      </c>
      <c r="G356" s="112">
        <v>0</v>
      </c>
      <c r="H356" s="111" t="e">
        <f t="shared" si="16"/>
        <v>#DIV/0!</v>
      </c>
    </row>
    <row r="357" spans="1:8" ht="15" customHeight="1" x14ac:dyDescent="0.25">
      <c r="A357" s="43">
        <v>332</v>
      </c>
      <c r="B357" s="27"/>
      <c r="C357" s="45">
        <v>4122</v>
      </c>
      <c r="D357" s="31" t="s">
        <v>575</v>
      </c>
      <c r="E357" s="53">
        <v>0</v>
      </c>
      <c r="F357" s="182">
        <v>38</v>
      </c>
      <c r="G357" s="112">
        <v>38</v>
      </c>
      <c r="H357" s="111">
        <f t="shared" si="16"/>
        <v>100</v>
      </c>
    </row>
    <row r="358" spans="1:8" ht="15" customHeight="1" x14ac:dyDescent="0.25">
      <c r="A358" s="43">
        <v>342</v>
      </c>
      <c r="B358" s="27"/>
      <c r="C358" s="45">
        <v>4122</v>
      </c>
      <c r="D358" s="31" t="s">
        <v>567</v>
      </c>
      <c r="E358" s="53">
        <v>0</v>
      </c>
      <c r="F358" s="182">
        <v>115</v>
      </c>
      <c r="G358" s="112">
        <v>115</v>
      </c>
      <c r="H358" s="111">
        <f t="shared" si="16"/>
        <v>100</v>
      </c>
    </row>
    <row r="359" spans="1:8" ht="15.75" customHeight="1" x14ac:dyDescent="0.25">
      <c r="A359" s="43">
        <v>415</v>
      </c>
      <c r="B359" s="27"/>
      <c r="C359" s="45">
        <v>4152</v>
      </c>
      <c r="D359" s="44" t="s">
        <v>430</v>
      </c>
      <c r="E359" s="53">
        <v>0</v>
      </c>
      <c r="F359" s="182">
        <v>0</v>
      </c>
      <c r="G359" s="112">
        <v>0</v>
      </c>
      <c r="H359" s="111" t="e">
        <f t="shared" si="16"/>
        <v>#DIV/0!</v>
      </c>
    </row>
    <row r="360" spans="1:8" ht="13.7" hidden="1" customHeight="1" x14ac:dyDescent="0.25">
      <c r="A360" s="43"/>
      <c r="B360" s="27"/>
      <c r="C360" s="45">
        <v>4213</v>
      </c>
      <c r="D360" s="44" t="s">
        <v>342</v>
      </c>
      <c r="E360" s="53">
        <v>0</v>
      </c>
      <c r="F360" s="182">
        <v>0</v>
      </c>
      <c r="G360" s="112">
        <v>0</v>
      </c>
      <c r="H360" s="111" t="e">
        <f t="shared" si="16"/>
        <v>#DIV/0!</v>
      </c>
    </row>
    <row r="361" spans="1:8" ht="15" customHeight="1" x14ac:dyDescent="0.25">
      <c r="A361" s="43">
        <v>90992</v>
      </c>
      <c r="B361" s="27"/>
      <c r="C361" s="45">
        <v>4213</v>
      </c>
      <c r="D361" s="44" t="s">
        <v>536</v>
      </c>
      <c r="E361" s="53">
        <v>467</v>
      </c>
      <c r="F361" s="182">
        <v>933.1</v>
      </c>
      <c r="G361" s="112">
        <v>0</v>
      </c>
      <c r="H361" s="111">
        <f t="shared" si="16"/>
        <v>0</v>
      </c>
    </row>
    <row r="362" spans="1:8" ht="15" customHeight="1" x14ac:dyDescent="0.25">
      <c r="A362" s="43">
        <v>90992</v>
      </c>
      <c r="B362" s="27"/>
      <c r="C362" s="45">
        <v>4213</v>
      </c>
      <c r="D362" s="44" t="s">
        <v>537</v>
      </c>
      <c r="E362" s="53">
        <v>469</v>
      </c>
      <c r="F362" s="182">
        <v>469</v>
      </c>
      <c r="G362" s="112">
        <v>0</v>
      </c>
      <c r="H362" s="111">
        <f t="shared" si="16"/>
        <v>0</v>
      </c>
    </row>
    <row r="363" spans="1:8" ht="15" customHeight="1" x14ac:dyDescent="0.25">
      <c r="A363" s="43">
        <v>90992</v>
      </c>
      <c r="B363" s="27"/>
      <c r="C363" s="45">
        <v>4213</v>
      </c>
      <c r="D363" s="44" t="s">
        <v>538</v>
      </c>
      <c r="E363" s="53">
        <v>441</v>
      </c>
      <c r="F363" s="182">
        <v>441</v>
      </c>
      <c r="G363" s="112">
        <v>0</v>
      </c>
      <c r="H363" s="111">
        <f t="shared" si="16"/>
        <v>0</v>
      </c>
    </row>
    <row r="364" spans="1:8" ht="15" customHeight="1" x14ac:dyDescent="0.25">
      <c r="A364" s="43">
        <v>90992</v>
      </c>
      <c r="B364" s="27"/>
      <c r="C364" s="45">
        <v>4213</v>
      </c>
      <c r="D364" s="44" t="s">
        <v>539</v>
      </c>
      <c r="E364" s="53">
        <v>460</v>
      </c>
      <c r="F364" s="182">
        <v>460</v>
      </c>
      <c r="G364" s="112">
        <v>0</v>
      </c>
      <c r="H364" s="111">
        <f t="shared" si="16"/>
        <v>0</v>
      </c>
    </row>
    <row r="365" spans="1:8" ht="15" hidden="1" customHeight="1" x14ac:dyDescent="0.25">
      <c r="A365" s="43">
        <v>90992</v>
      </c>
      <c r="B365" s="27"/>
      <c r="C365" s="45">
        <v>4213</v>
      </c>
      <c r="D365" s="44" t="s">
        <v>343</v>
      </c>
      <c r="E365" s="53">
        <v>0</v>
      </c>
      <c r="F365" s="182">
        <v>0</v>
      </c>
      <c r="G365" s="112">
        <v>0</v>
      </c>
      <c r="H365" s="111" t="e">
        <f t="shared" si="16"/>
        <v>#DIV/0!</v>
      </c>
    </row>
    <row r="366" spans="1:8" ht="15" customHeight="1" x14ac:dyDescent="0.2">
      <c r="A366" s="42"/>
      <c r="B366" s="41"/>
      <c r="C366" s="39">
        <v>4216</v>
      </c>
      <c r="D366" s="44" t="s">
        <v>540</v>
      </c>
      <c r="E366" s="53">
        <v>21989</v>
      </c>
      <c r="F366" s="182">
        <v>21989</v>
      </c>
      <c r="G366" s="112">
        <v>10110.799999999999</v>
      </c>
      <c r="H366" s="111">
        <f t="shared" si="16"/>
        <v>45.981172404384004</v>
      </c>
    </row>
    <row r="367" spans="1:8" ht="15" customHeight="1" x14ac:dyDescent="0.2">
      <c r="A367" s="42"/>
      <c r="B367" s="41"/>
      <c r="C367" s="39">
        <v>4216</v>
      </c>
      <c r="D367" s="44" t="s">
        <v>569</v>
      </c>
      <c r="E367" s="53">
        <v>0</v>
      </c>
      <c r="F367" s="182">
        <v>4367.3</v>
      </c>
      <c r="G367" s="112">
        <v>4367.2</v>
      </c>
      <c r="H367" s="111">
        <f t="shared" si="16"/>
        <v>99.997710255764432</v>
      </c>
    </row>
    <row r="368" spans="1:8" ht="15" customHeight="1" x14ac:dyDescent="0.2">
      <c r="A368" s="42"/>
      <c r="B368" s="41"/>
      <c r="C368" s="39">
        <v>4216</v>
      </c>
      <c r="D368" s="44" t="s">
        <v>568</v>
      </c>
      <c r="E368" s="53">
        <v>0</v>
      </c>
      <c r="F368" s="182">
        <v>995.2</v>
      </c>
      <c r="G368" s="112">
        <v>0</v>
      </c>
      <c r="H368" s="111">
        <f t="shared" si="16"/>
        <v>0</v>
      </c>
    </row>
    <row r="369" spans="1:8" ht="15" customHeight="1" x14ac:dyDescent="0.2">
      <c r="A369" s="42"/>
      <c r="B369" s="41"/>
      <c r="C369" s="39">
        <v>4216</v>
      </c>
      <c r="D369" s="44" t="s">
        <v>591</v>
      </c>
      <c r="E369" s="53">
        <v>0</v>
      </c>
      <c r="F369" s="182">
        <v>1735.8</v>
      </c>
      <c r="G369" s="112">
        <v>0</v>
      </c>
      <c r="H369" s="111">
        <f t="shared" si="16"/>
        <v>0</v>
      </c>
    </row>
    <row r="370" spans="1:8" ht="15" customHeight="1" x14ac:dyDescent="0.2">
      <c r="A370" s="42"/>
      <c r="B370" s="41"/>
      <c r="C370" s="39">
        <v>4216</v>
      </c>
      <c r="D370" s="44" t="s">
        <v>592</v>
      </c>
      <c r="E370" s="53">
        <v>0</v>
      </c>
      <c r="F370" s="182">
        <v>4096.5</v>
      </c>
      <c r="G370" s="112">
        <v>0</v>
      </c>
      <c r="H370" s="111">
        <f t="shared" si="16"/>
        <v>0</v>
      </c>
    </row>
    <row r="371" spans="1:8" ht="15" hidden="1" customHeight="1" x14ac:dyDescent="0.2">
      <c r="A371" s="42">
        <v>13419</v>
      </c>
      <c r="B371" s="41"/>
      <c r="C371" s="39">
        <v>4216</v>
      </c>
      <c r="D371" s="44" t="s">
        <v>399</v>
      </c>
      <c r="E371" s="53">
        <v>0</v>
      </c>
      <c r="F371" s="182">
        <v>0</v>
      </c>
      <c r="G371" s="112">
        <v>0</v>
      </c>
      <c r="H371" s="111" t="e">
        <f t="shared" si="16"/>
        <v>#DIV/0!</v>
      </c>
    </row>
    <row r="372" spans="1:8" ht="15" hidden="1" customHeight="1" x14ac:dyDescent="0.2">
      <c r="A372" s="42">
        <v>13501</v>
      </c>
      <c r="B372" s="41"/>
      <c r="C372" s="39">
        <v>4216</v>
      </c>
      <c r="D372" s="44" t="s">
        <v>399</v>
      </c>
      <c r="E372" s="53">
        <v>0</v>
      </c>
      <c r="F372" s="182">
        <v>0</v>
      </c>
      <c r="G372" s="112">
        <v>0</v>
      </c>
      <c r="H372" s="111" t="e">
        <f t="shared" si="16"/>
        <v>#DIV/0!</v>
      </c>
    </row>
    <row r="373" spans="1:8" ht="15" hidden="1" customHeight="1" x14ac:dyDescent="0.2">
      <c r="A373" s="42"/>
      <c r="B373" s="41"/>
      <c r="C373" s="39">
        <v>4152</v>
      </c>
      <c r="D373" s="44" t="s">
        <v>345</v>
      </c>
      <c r="E373" s="53">
        <v>0</v>
      </c>
      <c r="F373" s="182">
        <v>0</v>
      </c>
      <c r="G373" s="112">
        <v>0</v>
      </c>
      <c r="H373" s="111" t="e">
        <f t="shared" si="16"/>
        <v>#DIV/0!</v>
      </c>
    </row>
    <row r="374" spans="1:8" ht="15" hidden="1" customHeight="1" x14ac:dyDescent="0.2">
      <c r="A374" s="42"/>
      <c r="B374" s="41"/>
      <c r="C374" s="39">
        <v>4232</v>
      </c>
      <c r="D374" s="44" t="s">
        <v>344</v>
      </c>
      <c r="E374" s="53">
        <v>0</v>
      </c>
      <c r="F374" s="182">
        <v>0</v>
      </c>
      <c r="G374" s="112">
        <v>0</v>
      </c>
      <c r="H374" s="111" t="e">
        <f t="shared" si="16"/>
        <v>#DIV/0!</v>
      </c>
    </row>
    <row r="375" spans="1:8" ht="15" hidden="1" customHeight="1" x14ac:dyDescent="0.2">
      <c r="A375" s="42">
        <v>22500</v>
      </c>
      <c r="B375" s="41"/>
      <c r="C375" s="39">
        <v>4216</v>
      </c>
      <c r="D375" s="44" t="s">
        <v>426</v>
      </c>
      <c r="E375" s="53">
        <v>0</v>
      </c>
      <c r="F375" s="182">
        <v>0</v>
      </c>
      <c r="G375" s="112">
        <v>0</v>
      </c>
      <c r="H375" s="111" t="e">
        <f t="shared" si="16"/>
        <v>#DIV/0!</v>
      </c>
    </row>
    <row r="376" spans="1:8" ht="15" hidden="1" customHeight="1" x14ac:dyDescent="0.2">
      <c r="A376" s="42">
        <v>221</v>
      </c>
      <c r="B376" s="41"/>
      <c r="C376" s="39">
        <v>4222</v>
      </c>
      <c r="D376" s="44" t="s">
        <v>440</v>
      </c>
      <c r="E376" s="53">
        <v>0</v>
      </c>
      <c r="F376" s="182">
        <v>0</v>
      </c>
      <c r="G376" s="112">
        <v>0</v>
      </c>
      <c r="H376" s="111" t="e">
        <f t="shared" si="16"/>
        <v>#DIV/0!</v>
      </c>
    </row>
    <row r="377" spans="1:8" ht="15" customHeight="1" x14ac:dyDescent="0.2">
      <c r="A377" s="42"/>
      <c r="B377" s="41"/>
      <c r="C377" s="39">
        <v>4222</v>
      </c>
      <c r="D377" s="44" t="s">
        <v>597</v>
      </c>
      <c r="E377" s="53">
        <v>0</v>
      </c>
      <c r="F377" s="182">
        <v>0</v>
      </c>
      <c r="G377" s="112">
        <v>843.5</v>
      </c>
      <c r="H377" s="111" t="e">
        <f t="shared" si="16"/>
        <v>#DIV/0!</v>
      </c>
    </row>
    <row r="378" spans="1:8" ht="15" customHeight="1" x14ac:dyDescent="0.25">
      <c r="A378" s="250">
        <v>342</v>
      </c>
      <c r="B378" s="17"/>
      <c r="C378" s="45">
        <v>4222</v>
      </c>
      <c r="D378" s="31" t="s">
        <v>572</v>
      </c>
      <c r="E378" s="53">
        <v>0</v>
      </c>
      <c r="F378" s="182">
        <v>700</v>
      </c>
      <c r="G378" s="112">
        <v>700</v>
      </c>
      <c r="H378" s="111">
        <f t="shared" si="16"/>
        <v>100</v>
      </c>
    </row>
    <row r="379" spans="1:8" ht="15" hidden="1" customHeight="1" x14ac:dyDescent="0.25">
      <c r="A379" s="250">
        <v>332</v>
      </c>
      <c r="B379" s="17"/>
      <c r="C379" s="45">
        <v>4222</v>
      </c>
      <c r="D379" s="31" t="s">
        <v>446</v>
      </c>
      <c r="E379" s="53">
        <v>0</v>
      </c>
      <c r="F379" s="182">
        <v>0</v>
      </c>
      <c r="G379" s="112">
        <v>0</v>
      </c>
      <c r="H379" s="111" t="e">
        <f t="shared" si="16"/>
        <v>#DIV/0!</v>
      </c>
    </row>
    <row r="380" spans="1:8" ht="15.75" hidden="1" customHeight="1" x14ac:dyDescent="0.25">
      <c r="A380" s="250">
        <v>415</v>
      </c>
      <c r="B380" s="17"/>
      <c r="C380" s="45">
        <v>4232</v>
      </c>
      <c r="D380" s="44" t="s">
        <v>429</v>
      </c>
      <c r="E380" s="53">
        <v>0</v>
      </c>
      <c r="F380" s="182">
        <v>0</v>
      </c>
      <c r="G380" s="112">
        <v>0</v>
      </c>
      <c r="H380" s="111" t="e">
        <f t="shared" si="16"/>
        <v>#DIV/0!</v>
      </c>
    </row>
    <row r="381" spans="1:8" ht="16.5" customHeight="1" x14ac:dyDescent="0.2">
      <c r="A381" s="11"/>
      <c r="B381" s="11">
        <v>1014</v>
      </c>
      <c r="C381" s="11">
        <v>2132</v>
      </c>
      <c r="D381" s="50" t="s">
        <v>289</v>
      </c>
      <c r="E381" s="53">
        <v>25</v>
      </c>
      <c r="F381" s="182">
        <v>25</v>
      </c>
      <c r="G381" s="112">
        <v>23.8</v>
      </c>
      <c r="H381" s="111">
        <f t="shared" si="16"/>
        <v>95.2</v>
      </c>
    </row>
    <row r="382" spans="1:8" ht="16.5" hidden="1" customHeight="1" x14ac:dyDescent="0.2">
      <c r="A382" s="42"/>
      <c r="B382" s="41">
        <v>2212</v>
      </c>
      <c r="C382" s="39">
        <v>2212</v>
      </c>
      <c r="D382" s="38" t="s">
        <v>336</v>
      </c>
      <c r="E382" s="53">
        <v>0</v>
      </c>
      <c r="F382" s="182">
        <v>0</v>
      </c>
      <c r="G382" s="112">
        <v>0</v>
      </c>
      <c r="H382" s="111" t="e">
        <f t="shared" si="16"/>
        <v>#DIV/0!</v>
      </c>
    </row>
    <row r="383" spans="1:8" ht="16.5" hidden="1" customHeight="1" x14ac:dyDescent="0.2">
      <c r="A383" s="40"/>
      <c r="B383" s="39">
        <v>2212</v>
      </c>
      <c r="C383" s="11">
        <v>2324</v>
      </c>
      <c r="D383" s="11" t="s">
        <v>337</v>
      </c>
      <c r="E383" s="53">
        <v>0</v>
      </c>
      <c r="F383" s="182">
        <v>0</v>
      </c>
      <c r="G383" s="112">
        <v>0</v>
      </c>
      <c r="H383" s="111" t="e">
        <f t="shared" si="16"/>
        <v>#DIV/0!</v>
      </c>
    </row>
    <row r="384" spans="1:8" ht="16.5" hidden="1" customHeight="1" x14ac:dyDescent="0.2">
      <c r="A384" s="40"/>
      <c r="B384" s="39">
        <v>2219</v>
      </c>
      <c r="C384" s="11">
        <v>2324</v>
      </c>
      <c r="D384" s="11" t="s">
        <v>447</v>
      </c>
      <c r="E384" s="53">
        <v>0</v>
      </c>
      <c r="F384" s="182">
        <v>0</v>
      </c>
      <c r="G384" s="112">
        <v>0</v>
      </c>
      <c r="H384" s="111" t="e">
        <f t="shared" si="16"/>
        <v>#DIV/0!</v>
      </c>
    </row>
    <row r="385" spans="1:8" ht="17.100000000000001" hidden="1" customHeight="1" x14ac:dyDescent="0.2">
      <c r="A385" s="10"/>
      <c r="B385" s="11">
        <v>2221</v>
      </c>
      <c r="C385" s="11">
        <v>2329</v>
      </c>
      <c r="D385" s="11" t="s">
        <v>431</v>
      </c>
      <c r="E385" s="53">
        <v>0</v>
      </c>
      <c r="F385" s="182">
        <v>0</v>
      </c>
      <c r="G385" s="112">
        <v>0</v>
      </c>
      <c r="H385" s="111" t="e">
        <f t="shared" si="16"/>
        <v>#DIV/0!</v>
      </c>
    </row>
    <row r="386" spans="1:8" ht="17.100000000000001" customHeight="1" x14ac:dyDescent="0.2">
      <c r="A386" s="10"/>
      <c r="B386" s="11">
        <v>3111</v>
      </c>
      <c r="C386" s="11">
        <v>2322</v>
      </c>
      <c r="D386" s="11" t="s">
        <v>593</v>
      </c>
      <c r="E386" s="53">
        <v>0</v>
      </c>
      <c r="F386" s="182">
        <v>0</v>
      </c>
      <c r="G386" s="112">
        <v>343.4</v>
      </c>
      <c r="H386" s="111" t="e">
        <f t="shared" si="16"/>
        <v>#DIV/0!</v>
      </c>
    </row>
    <row r="387" spans="1:8" x14ac:dyDescent="0.2">
      <c r="A387" s="11"/>
      <c r="B387" s="11">
        <v>3313</v>
      </c>
      <c r="C387" s="11">
        <v>2132</v>
      </c>
      <c r="D387" s="50" t="s">
        <v>458</v>
      </c>
      <c r="E387" s="53">
        <v>350</v>
      </c>
      <c r="F387" s="182">
        <v>350</v>
      </c>
      <c r="G387" s="112">
        <v>176.4</v>
      </c>
      <c r="H387" s="111">
        <f t="shared" si="16"/>
        <v>50.4</v>
      </c>
    </row>
    <row r="388" spans="1:8" ht="14.25" hidden="1" customHeight="1" x14ac:dyDescent="0.2">
      <c r="A388" s="10"/>
      <c r="B388" s="11">
        <v>3326</v>
      </c>
      <c r="C388" s="11">
        <v>2324</v>
      </c>
      <c r="D388" s="11" t="s">
        <v>434</v>
      </c>
      <c r="E388" s="53">
        <v>0</v>
      </c>
      <c r="F388" s="182">
        <v>0</v>
      </c>
      <c r="G388" s="112">
        <v>0</v>
      </c>
      <c r="H388" s="111" t="e">
        <f t="shared" si="16"/>
        <v>#DIV/0!</v>
      </c>
    </row>
    <row r="389" spans="1:8" ht="15.75" hidden="1" customHeight="1" x14ac:dyDescent="0.2">
      <c r="A389" s="10"/>
      <c r="B389" s="11">
        <v>3326</v>
      </c>
      <c r="C389" s="11">
        <v>3122</v>
      </c>
      <c r="D389" s="11" t="s">
        <v>435</v>
      </c>
      <c r="E389" s="53">
        <v>0</v>
      </c>
      <c r="F389" s="182">
        <v>0</v>
      </c>
      <c r="G389" s="112">
        <v>0</v>
      </c>
      <c r="H389" s="111" t="e">
        <f t="shared" si="16"/>
        <v>#DIV/0!</v>
      </c>
    </row>
    <row r="390" spans="1:8" ht="23.25" hidden="1" customHeight="1" x14ac:dyDescent="0.2">
      <c r="A390" s="10"/>
      <c r="B390" s="11">
        <v>3326</v>
      </c>
      <c r="C390" s="11">
        <v>3121</v>
      </c>
      <c r="D390" s="11" t="s">
        <v>332</v>
      </c>
      <c r="E390" s="53">
        <v>0</v>
      </c>
      <c r="F390" s="182">
        <v>0</v>
      </c>
      <c r="G390" s="112">
        <v>0</v>
      </c>
      <c r="H390" s="111" t="e">
        <f t="shared" si="16"/>
        <v>#DIV/0!</v>
      </c>
    </row>
    <row r="391" spans="1:8" x14ac:dyDescent="0.2">
      <c r="A391" s="11"/>
      <c r="B391" s="11">
        <v>3612</v>
      </c>
      <c r="C391" s="11">
        <v>2111</v>
      </c>
      <c r="D391" s="11" t="s">
        <v>236</v>
      </c>
      <c r="E391" s="53">
        <v>1353</v>
      </c>
      <c r="F391" s="182">
        <v>1353</v>
      </c>
      <c r="G391" s="112">
        <v>1800.9</v>
      </c>
      <c r="H391" s="111">
        <f t="shared" si="16"/>
        <v>133.10421286031041</v>
      </c>
    </row>
    <row r="392" spans="1:8" x14ac:dyDescent="0.2">
      <c r="A392" s="11"/>
      <c r="B392" s="11">
        <v>3612</v>
      </c>
      <c r="C392" s="11">
        <v>2132</v>
      </c>
      <c r="D392" s="11" t="s">
        <v>237</v>
      </c>
      <c r="E392" s="53">
        <v>5642</v>
      </c>
      <c r="F392" s="182">
        <v>5642</v>
      </c>
      <c r="G392" s="112">
        <v>5430.7</v>
      </c>
      <c r="H392" s="111">
        <f t="shared" si="16"/>
        <v>96.254874158099952</v>
      </c>
    </row>
    <row r="393" spans="1:8" hidden="1" x14ac:dyDescent="0.2">
      <c r="A393" s="11"/>
      <c r="B393" s="11">
        <v>3612</v>
      </c>
      <c r="C393" s="11">
        <v>2322</v>
      </c>
      <c r="D393" s="11" t="s">
        <v>28</v>
      </c>
      <c r="E393" s="53">
        <v>0</v>
      </c>
      <c r="F393" s="182">
        <v>0</v>
      </c>
      <c r="G393" s="112">
        <v>0</v>
      </c>
      <c r="H393" s="111" t="e">
        <f t="shared" si="16"/>
        <v>#DIV/0!</v>
      </c>
    </row>
    <row r="394" spans="1:8" x14ac:dyDescent="0.2">
      <c r="A394" s="11"/>
      <c r="B394" s="11">
        <v>3612</v>
      </c>
      <c r="C394" s="11">
        <v>2324</v>
      </c>
      <c r="D394" s="11" t="s">
        <v>238</v>
      </c>
      <c r="E394" s="53">
        <v>130</v>
      </c>
      <c r="F394" s="182">
        <v>130</v>
      </c>
      <c r="G394" s="112">
        <v>183.1</v>
      </c>
      <c r="H394" s="111">
        <f t="shared" si="16"/>
        <v>140.84615384615384</v>
      </c>
    </row>
    <row r="395" spans="1:8" hidden="1" x14ac:dyDescent="0.2">
      <c r="A395" s="11"/>
      <c r="B395" s="11">
        <v>3612</v>
      </c>
      <c r="C395" s="11">
        <v>2329</v>
      </c>
      <c r="D395" s="11" t="s">
        <v>27</v>
      </c>
      <c r="E395" s="53">
        <v>0</v>
      </c>
      <c r="F395" s="182">
        <v>0</v>
      </c>
      <c r="G395" s="112">
        <v>0</v>
      </c>
      <c r="H395" s="111" t="e">
        <f t="shared" si="16"/>
        <v>#DIV/0!</v>
      </c>
    </row>
    <row r="396" spans="1:8" x14ac:dyDescent="0.2">
      <c r="A396" s="11"/>
      <c r="B396" s="11">
        <v>3612</v>
      </c>
      <c r="C396" s="11">
        <v>3112</v>
      </c>
      <c r="D396" s="11" t="s">
        <v>239</v>
      </c>
      <c r="E396" s="53">
        <v>15380</v>
      </c>
      <c r="F396" s="182">
        <v>15380</v>
      </c>
      <c r="G396" s="112">
        <v>2202.6999999999998</v>
      </c>
      <c r="H396" s="111">
        <f t="shared" si="16"/>
        <v>14.321846553966189</v>
      </c>
    </row>
    <row r="397" spans="1:8" x14ac:dyDescent="0.2">
      <c r="A397" s="11"/>
      <c r="B397" s="11">
        <v>3613</v>
      </c>
      <c r="C397" s="11">
        <v>2111</v>
      </c>
      <c r="D397" s="11" t="s">
        <v>240</v>
      </c>
      <c r="E397" s="53">
        <v>2700</v>
      </c>
      <c r="F397" s="182">
        <v>2700</v>
      </c>
      <c r="G397" s="112">
        <v>2437.6999999999998</v>
      </c>
      <c r="H397" s="111">
        <f t="shared" si="16"/>
        <v>90.285185185185185</v>
      </c>
    </row>
    <row r="398" spans="1:8" x14ac:dyDescent="0.2">
      <c r="A398" s="11"/>
      <c r="B398" s="11">
        <v>3613</v>
      </c>
      <c r="C398" s="11">
        <v>2132</v>
      </c>
      <c r="D398" s="11" t="s">
        <v>241</v>
      </c>
      <c r="E398" s="53">
        <v>5600</v>
      </c>
      <c r="F398" s="182">
        <v>5600</v>
      </c>
      <c r="G398" s="112">
        <v>5271.6</v>
      </c>
      <c r="H398" s="111">
        <f t="shared" si="16"/>
        <v>94.135714285714286</v>
      </c>
    </row>
    <row r="399" spans="1:8" hidden="1" x14ac:dyDescent="0.2">
      <c r="A399" s="29"/>
      <c r="B399" s="11">
        <v>3613</v>
      </c>
      <c r="C399" s="11">
        <v>2133</v>
      </c>
      <c r="D399" s="11" t="s">
        <v>26</v>
      </c>
      <c r="E399" s="53">
        <v>0</v>
      </c>
      <c r="F399" s="182">
        <v>0</v>
      </c>
      <c r="G399" s="112">
        <v>0</v>
      </c>
      <c r="H399" s="111" t="e">
        <f t="shared" si="16"/>
        <v>#DIV/0!</v>
      </c>
    </row>
    <row r="400" spans="1:8" hidden="1" x14ac:dyDescent="0.2">
      <c r="A400" s="29"/>
      <c r="B400" s="11">
        <v>3613</v>
      </c>
      <c r="C400" s="11">
        <v>2310</v>
      </c>
      <c r="D400" s="11" t="s">
        <v>25</v>
      </c>
      <c r="E400" s="53">
        <v>0</v>
      </c>
      <c r="F400" s="182">
        <v>0</v>
      </c>
      <c r="G400" s="112">
        <v>0</v>
      </c>
      <c r="H400" s="111" t="e">
        <f t="shared" si="16"/>
        <v>#DIV/0!</v>
      </c>
    </row>
    <row r="401" spans="1:8" x14ac:dyDescent="0.2">
      <c r="A401" s="29"/>
      <c r="B401" s="11">
        <v>3613</v>
      </c>
      <c r="C401" s="11">
        <v>2322</v>
      </c>
      <c r="D401" s="11" t="s">
        <v>486</v>
      </c>
      <c r="E401" s="53">
        <v>0</v>
      </c>
      <c r="F401" s="182">
        <v>0</v>
      </c>
      <c r="G401" s="112">
        <v>344.1</v>
      </c>
      <c r="H401" s="111" t="e">
        <f t="shared" si="16"/>
        <v>#DIV/0!</v>
      </c>
    </row>
    <row r="402" spans="1:8" x14ac:dyDescent="0.2">
      <c r="A402" s="29"/>
      <c r="B402" s="11">
        <v>3613</v>
      </c>
      <c r="C402" s="11">
        <v>2324</v>
      </c>
      <c r="D402" s="11" t="s">
        <v>479</v>
      </c>
      <c r="E402" s="53">
        <v>300</v>
      </c>
      <c r="F402" s="182">
        <v>300</v>
      </c>
      <c r="G402" s="112">
        <v>472.2</v>
      </c>
      <c r="H402" s="111">
        <f t="shared" si="16"/>
        <v>157.4</v>
      </c>
    </row>
    <row r="403" spans="1:8" hidden="1" x14ac:dyDescent="0.2">
      <c r="A403" s="29"/>
      <c r="B403" s="11">
        <v>3613</v>
      </c>
      <c r="C403" s="11">
        <v>2322</v>
      </c>
      <c r="D403" s="11" t="s">
        <v>24</v>
      </c>
      <c r="E403" s="53">
        <v>0</v>
      </c>
      <c r="F403" s="182">
        <v>0</v>
      </c>
      <c r="G403" s="112">
        <v>0</v>
      </c>
      <c r="H403" s="111" t="e">
        <f t="shared" si="16"/>
        <v>#DIV/0!</v>
      </c>
    </row>
    <row r="404" spans="1:8" hidden="1" x14ac:dyDescent="0.2">
      <c r="A404" s="29"/>
      <c r="B404" s="11">
        <v>3613</v>
      </c>
      <c r="C404" s="11">
        <v>2324</v>
      </c>
      <c r="D404" s="11" t="s">
        <v>242</v>
      </c>
      <c r="E404" s="53">
        <v>0</v>
      </c>
      <c r="F404" s="182">
        <v>0</v>
      </c>
      <c r="G404" s="112">
        <v>0</v>
      </c>
      <c r="H404" s="111" t="e">
        <f t="shared" si="16"/>
        <v>#DIV/0!</v>
      </c>
    </row>
    <row r="405" spans="1:8" x14ac:dyDescent="0.2">
      <c r="A405" s="29"/>
      <c r="B405" s="11">
        <v>3613</v>
      </c>
      <c r="C405" s="11">
        <v>3112</v>
      </c>
      <c r="D405" s="11" t="s">
        <v>243</v>
      </c>
      <c r="E405" s="53">
        <v>3000</v>
      </c>
      <c r="F405" s="182">
        <v>3000</v>
      </c>
      <c r="G405" s="112">
        <v>0</v>
      </c>
      <c r="H405" s="111">
        <f t="shared" si="16"/>
        <v>0</v>
      </c>
    </row>
    <row r="406" spans="1:8" hidden="1" x14ac:dyDescent="0.2">
      <c r="A406" s="29"/>
      <c r="B406" s="11">
        <v>3631</v>
      </c>
      <c r="C406" s="11">
        <v>2133</v>
      </c>
      <c r="D406" s="11" t="s">
        <v>244</v>
      </c>
      <c r="E406" s="53">
        <v>0</v>
      </c>
      <c r="F406" s="182">
        <v>0</v>
      </c>
      <c r="G406" s="112">
        <v>0</v>
      </c>
      <c r="H406" s="111" t="e">
        <f t="shared" si="16"/>
        <v>#DIV/0!</v>
      </c>
    </row>
    <row r="407" spans="1:8" x14ac:dyDescent="0.2">
      <c r="A407" s="29"/>
      <c r="B407" s="11">
        <v>3632</v>
      </c>
      <c r="C407" s="11">
        <v>2111</v>
      </c>
      <c r="D407" s="11" t="s">
        <v>245</v>
      </c>
      <c r="E407" s="53">
        <v>500</v>
      </c>
      <c r="F407" s="182">
        <v>500</v>
      </c>
      <c r="G407" s="112">
        <v>863.4</v>
      </c>
      <c r="H407" s="111">
        <f t="shared" si="16"/>
        <v>172.67999999999998</v>
      </c>
    </row>
    <row r="408" spans="1:8" x14ac:dyDescent="0.2">
      <c r="A408" s="29"/>
      <c r="B408" s="11">
        <v>3632</v>
      </c>
      <c r="C408" s="11">
        <v>2132</v>
      </c>
      <c r="D408" s="11" t="s">
        <v>246</v>
      </c>
      <c r="E408" s="53">
        <v>120</v>
      </c>
      <c r="F408" s="182">
        <v>120</v>
      </c>
      <c r="G408" s="112">
        <v>351</v>
      </c>
      <c r="H408" s="111">
        <f t="shared" si="16"/>
        <v>292.5</v>
      </c>
    </row>
    <row r="409" spans="1:8" x14ac:dyDescent="0.2">
      <c r="A409" s="29"/>
      <c r="B409" s="11">
        <v>3632</v>
      </c>
      <c r="C409" s="11">
        <v>2133</v>
      </c>
      <c r="D409" s="11" t="s">
        <v>247</v>
      </c>
      <c r="E409" s="53">
        <v>10</v>
      </c>
      <c r="F409" s="182">
        <v>10</v>
      </c>
      <c r="G409" s="112">
        <v>10</v>
      </c>
      <c r="H409" s="111">
        <f t="shared" si="16"/>
        <v>100</v>
      </c>
    </row>
    <row r="410" spans="1:8" x14ac:dyDescent="0.2">
      <c r="A410" s="29"/>
      <c r="B410" s="11">
        <v>3632</v>
      </c>
      <c r="C410" s="11">
        <v>2324</v>
      </c>
      <c r="D410" s="11" t="s">
        <v>248</v>
      </c>
      <c r="E410" s="53">
        <v>0</v>
      </c>
      <c r="F410" s="182">
        <v>0</v>
      </c>
      <c r="G410" s="112">
        <v>218.2</v>
      </c>
      <c r="H410" s="111" t="e">
        <f t="shared" si="16"/>
        <v>#DIV/0!</v>
      </c>
    </row>
    <row r="411" spans="1:8" x14ac:dyDescent="0.2">
      <c r="A411" s="29"/>
      <c r="B411" s="11">
        <v>3632</v>
      </c>
      <c r="C411" s="11">
        <v>2329</v>
      </c>
      <c r="D411" s="11" t="s">
        <v>249</v>
      </c>
      <c r="E411" s="53">
        <v>50</v>
      </c>
      <c r="F411" s="182">
        <v>50</v>
      </c>
      <c r="G411" s="112">
        <v>173.2</v>
      </c>
      <c r="H411" s="111">
        <f t="shared" si="16"/>
        <v>346.4</v>
      </c>
    </row>
    <row r="412" spans="1:8" x14ac:dyDescent="0.2">
      <c r="A412" s="29"/>
      <c r="B412" s="11">
        <v>3634</v>
      </c>
      <c r="C412" s="11">
        <v>2132</v>
      </c>
      <c r="D412" s="11" t="s">
        <v>23</v>
      </c>
      <c r="E412" s="53">
        <v>4000</v>
      </c>
      <c r="F412" s="182">
        <v>4000</v>
      </c>
      <c r="G412" s="112">
        <v>4000.5</v>
      </c>
      <c r="H412" s="111">
        <f t="shared" si="16"/>
        <v>100.01249999999999</v>
      </c>
    </row>
    <row r="413" spans="1:8" hidden="1" x14ac:dyDescent="0.2">
      <c r="A413" s="29"/>
      <c r="B413" s="11">
        <v>3636</v>
      </c>
      <c r="C413" s="11">
        <v>2131</v>
      </c>
      <c r="D413" s="11" t="s">
        <v>22</v>
      </c>
      <c r="E413" s="53">
        <v>0</v>
      </c>
      <c r="F413" s="182">
        <v>0</v>
      </c>
      <c r="G413" s="112">
        <v>0</v>
      </c>
      <c r="H413" s="111" t="e">
        <f t="shared" si="16"/>
        <v>#DIV/0!</v>
      </c>
    </row>
    <row r="414" spans="1:8" hidden="1" x14ac:dyDescent="0.2">
      <c r="A414" s="10"/>
      <c r="B414" s="11">
        <v>3639</v>
      </c>
      <c r="C414" s="11">
        <v>2111</v>
      </c>
      <c r="D414" s="11" t="s">
        <v>495</v>
      </c>
      <c r="E414" s="53">
        <v>0</v>
      </c>
      <c r="F414" s="182">
        <v>0</v>
      </c>
      <c r="G414" s="112">
        <v>0</v>
      </c>
      <c r="H414" s="111" t="e">
        <f t="shared" si="16"/>
        <v>#DIV/0!</v>
      </c>
    </row>
    <row r="415" spans="1:8" x14ac:dyDescent="0.2">
      <c r="A415" s="29"/>
      <c r="B415" s="11">
        <v>3639</v>
      </c>
      <c r="C415" s="11">
        <v>2119</v>
      </c>
      <c r="D415" s="11" t="s">
        <v>251</v>
      </c>
      <c r="E415" s="53">
        <v>600</v>
      </c>
      <c r="F415" s="182">
        <v>600</v>
      </c>
      <c r="G415" s="112">
        <v>859.2</v>
      </c>
      <c r="H415" s="111">
        <f t="shared" si="16"/>
        <v>143.20000000000002</v>
      </c>
    </row>
    <row r="416" spans="1:8" x14ac:dyDescent="0.2">
      <c r="A416" s="11"/>
      <c r="B416" s="11">
        <v>3639</v>
      </c>
      <c r="C416" s="11">
        <v>2131</v>
      </c>
      <c r="D416" s="11" t="s">
        <v>252</v>
      </c>
      <c r="E416" s="53">
        <v>2450</v>
      </c>
      <c r="F416" s="182">
        <v>2450</v>
      </c>
      <c r="G416" s="112">
        <v>3089.3</v>
      </c>
      <c r="H416" s="111">
        <f t="shared" si="16"/>
        <v>126.09387755102041</v>
      </c>
    </row>
    <row r="417" spans="1:8" hidden="1" x14ac:dyDescent="0.2">
      <c r="A417" s="11"/>
      <c r="B417" s="11">
        <v>3639</v>
      </c>
      <c r="C417" s="11">
        <v>2132</v>
      </c>
      <c r="D417" s="11" t="s">
        <v>253</v>
      </c>
      <c r="E417" s="53">
        <v>0</v>
      </c>
      <c r="F417" s="182">
        <v>0</v>
      </c>
      <c r="G417" s="112">
        <v>0</v>
      </c>
      <c r="H417" s="111" t="e">
        <f t="shared" ref="H417:H431" si="17">(G417/F417)*100</f>
        <v>#DIV/0!</v>
      </c>
    </row>
    <row r="418" spans="1:8" ht="15" customHeight="1" x14ac:dyDescent="0.2">
      <c r="A418" s="11"/>
      <c r="B418" s="11">
        <v>3639</v>
      </c>
      <c r="C418" s="11">
        <v>2212</v>
      </c>
      <c r="D418" s="11" t="s">
        <v>254</v>
      </c>
      <c r="E418" s="53">
        <v>0</v>
      </c>
      <c r="F418" s="182">
        <v>0</v>
      </c>
      <c r="G418" s="112">
        <v>726.9</v>
      </c>
      <c r="H418" s="111" t="e">
        <f t="shared" si="17"/>
        <v>#DIV/0!</v>
      </c>
    </row>
    <row r="419" spans="1:8" x14ac:dyDescent="0.2">
      <c r="A419" s="11"/>
      <c r="B419" s="11">
        <v>3639</v>
      </c>
      <c r="C419" s="11">
        <v>2324</v>
      </c>
      <c r="D419" s="11" t="s">
        <v>21</v>
      </c>
      <c r="E419" s="53">
        <v>0</v>
      </c>
      <c r="F419" s="182">
        <v>0</v>
      </c>
      <c r="G419" s="112">
        <v>88.6</v>
      </c>
      <c r="H419" s="111" t="e">
        <f t="shared" si="17"/>
        <v>#DIV/0!</v>
      </c>
    </row>
    <row r="420" spans="1:8" hidden="1" x14ac:dyDescent="0.2">
      <c r="A420" s="11"/>
      <c r="B420" s="11">
        <v>3639</v>
      </c>
      <c r="C420" s="11">
        <v>2328</v>
      </c>
      <c r="D420" s="11" t="s">
        <v>20</v>
      </c>
      <c r="E420" s="53">
        <v>0</v>
      </c>
      <c r="F420" s="182">
        <v>0</v>
      </c>
      <c r="G420" s="112">
        <v>0</v>
      </c>
      <c r="H420" s="111" t="e">
        <f t="shared" si="17"/>
        <v>#DIV/0!</v>
      </c>
    </row>
    <row r="421" spans="1:8" ht="15" hidden="1" customHeight="1" x14ac:dyDescent="0.2">
      <c r="A421" s="28"/>
      <c r="B421" s="28">
        <v>3639</v>
      </c>
      <c r="C421" s="28">
        <v>2329</v>
      </c>
      <c r="D421" s="28" t="s">
        <v>19</v>
      </c>
      <c r="E421" s="53">
        <v>0</v>
      </c>
      <c r="F421" s="182">
        <v>0</v>
      </c>
      <c r="G421" s="112">
        <v>0</v>
      </c>
      <c r="H421" s="111" t="e">
        <f t="shared" si="17"/>
        <v>#DIV/0!</v>
      </c>
    </row>
    <row r="422" spans="1:8" x14ac:dyDescent="0.2">
      <c r="A422" s="11"/>
      <c r="B422" s="11">
        <v>3639</v>
      </c>
      <c r="C422" s="11">
        <v>3111</v>
      </c>
      <c r="D422" s="11" t="s">
        <v>18</v>
      </c>
      <c r="E422" s="53">
        <v>4300</v>
      </c>
      <c r="F422" s="182">
        <v>4300</v>
      </c>
      <c r="G422" s="112">
        <v>6797.8</v>
      </c>
      <c r="H422" s="111">
        <f t="shared" si="17"/>
        <v>158.08837209302325</v>
      </c>
    </row>
    <row r="423" spans="1:8" hidden="1" x14ac:dyDescent="0.2">
      <c r="A423" s="11"/>
      <c r="B423" s="11">
        <v>3639</v>
      </c>
      <c r="C423" s="11">
        <v>3112</v>
      </c>
      <c r="D423" s="11" t="s">
        <v>255</v>
      </c>
      <c r="E423" s="53">
        <v>0</v>
      </c>
      <c r="F423" s="182">
        <v>0</v>
      </c>
      <c r="G423" s="112">
        <v>0</v>
      </c>
      <c r="H423" s="111" t="e">
        <f t="shared" si="17"/>
        <v>#DIV/0!</v>
      </c>
    </row>
    <row r="424" spans="1:8" ht="15" customHeight="1" x14ac:dyDescent="0.2">
      <c r="A424" s="28"/>
      <c r="B424" s="28">
        <v>3722</v>
      </c>
      <c r="C424" s="28">
        <v>2324</v>
      </c>
      <c r="D424" s="11" t="s">
        <v>544</v>
      </c>
      <c r="E424" s="53">
        <v>0</v>
      </c>
      <c r="F424" s="182">
        <v>0</v>
      </c>
      <c r="G424" s="112">
        <v>20</v>
      </c>
      <c r="H424" s="111" t="e">
        <f t="shared" si="17"/>
        <v>#DIV/0!</v>
      </c>
    </row>
    <row r="425" spans="1:8" ht="15" hidden="1" customHeight="1" x14ac:dyDescent="0.2">
      <c r="A425" s="28"/>
      <c r="B425" s="28">
        <v>6310</v>
      </c>
      <c r="C425" s="28">
        <v>2141</v>
      </c>
      <c r="D425" s="28" t="s">
        <v>17</v>
      </c>
      <c r="E425" s="53">
        <v>0</v>
      </c>
      <c r="F425" s="182">
        <v>0</v>
      </c>
      <c r="G425" s="112">
        <v>0</v>
      </c>
      <c r="H425" s="111" t="e">
        <f t="shared" si="17"/>
        <v>#DIV/0!</v>
      </c>
    </row>
    <row r="426" spans="1:8" ht="15" hidden="1" customHeight="1" x14ac:dyDescent="0.2">
      <c r="A426" s="40"/>
      <c r="B426" s="39">
        <v>4357</v>
      </c>
      <c r="C426" s="11">
        <v>2324</v>
      </c>
      <c r="D426" s="11" t="s">
        <v>331</v>
      </c>
      <c r="E426" s="53">
        <v>0</v>
      </c>
      <c r="F426" s="182">
        <v>0</v>
      </c>
      <c r="G426" s="112">
        <v>0</v>
      </c>
      <c r="H426" s="111" t="e">
        <f t="shared" si="17"/>
        <v>#DIV/0!</v>
      </c>
    </row>
    <row r="427" spans="1:8" ht="15" hidden="1" customHeight="1" x14ac:dyDescent="0.2">
      <c r="A427" s="28"/>
      <c r="B427" s="28">
        <v>4374</v>
      </c>
      <c r="C427" s="28">
        <v>2322</v>
      </c>
      <c r="D427" s="28" t="s">
        <v>314</v>
      </c>
      <c r="E427" s="53">
        <v>0</v>
      </c>
      <c r="F427" s="182">
        <v>0</v>
      </c>
      <c r="G427" s="112">
        <v>0</v>
      </c>
      <c r="H427" s="111" t="e">
        <f t="shared" si="17"/>
        <v>#DIV/0!</v>
      </c>
    </row>
    <row r="428" spans="1:8" ht="15" customHeight="1" x14ac:dyDescent="0.2">
      <c r="A428" s="28"/>
      <c r="B428" s="28">
        <v>5512</v>
      </c>
      <c r="C428" s="28">
        <v>2324</v>
      </c>
      <c r="D428" s="28" t="s">
        <v>89</v>
      </c>
      <c r="E428" s="53">
        <v>0</v>
      </c>
      <c r="F428" s="182">
        <v>0</v>
      </c>
      <c r="G428" s="112">
        <v>11.3</v>
      </c>
      <c r="H428" s="111" t="e">
        <f t="shared" si="17"/>
        <v>#DIV/0!</v>
      </c>
    </row>
    <row r="429" spans="1:8" ht="15" hidden="1" customHeight="1" x14ac:dyDescent="0.2">
      <c r="A429" s="28"/>
      <c r="B429" s="28">
        <v>6171</v>
      </c>
      <c r="C429" s="28">
        <v>2324</v>
      </c>
      <c r="D429" s="28" t="s">
        <v>304</v>
      </c>
      <c r="E429" s="53">
        <v>0</v>
      </c>
      <c r="F429" s="182">
        <v>0</v>
      </c>
      <c r="G429" s="112">
        <v>0</v>
      </c>
      <c r="H429" s="111" t="e">
        <f t="shared" si="17"/>
        <v>#DIV/0!</v>
      </c>
    </row>
    <row r="430" spans="1:8" ht="15" hidden="1" customHeight="1" x14ac:dyDescent="0.2">
      <c r="A430" s="28"/>
      <c r="B430" s="28">
        <v>6402</v>
      </c>
      <c r="C430" s="28">
        <v>2229</v>
      </c>
      <c r="D430" s="28" t="s">
        <v>432</v>
      </c>
      <c r="E430" s="53">
        <v>0</v>
      </c>
      <c r="F430" s="182">
        <v>0</v>
      </c>
      <c r="G430" s="112">
        <v>0</v>
      </c>
      <c r="H430" s="111" t="e">
        <f t="shared" si="17"/>
        <v>#DIV/0!</v>
      </c>
    </row>
    <row r="431" spans="1:8" ht="15" customHeight="1" thickBot="1" x14ac:dyDescent="0.25">
      <c r="A431" s="28"/>
      <c r="B431" s="28">
        <v>6409</v>
      </c>
      <c r="C431" s="28">
        <v>2328</v>
      </c>
      <c r="D431" s="28" t="s">
        <v>250</v>
      </c>
      <c r="E431" s="54">
        <v>0</v>
      </c>
      <c r="F431" s="184">
        <v>0</v>
      </c>
      <c r="G431" s="118">
        <v>0</v>
      </c>
      <c r="H431" s="111" t="e">
        <f t="shared" si="17"/>
        <v>#DIV/0!</v>
      </c>
    </row>
    <row r="432" spans="1:8" s="6" customFormat="1" ht="22.5" customHeight="1" thickTop="1" thickBot="1" x14ac:dyDescent="0.3">
      <c r="A432" s="9"/>
      <c r="B432" s="9"/>
      <c r="C432" s="9"/>
      <c r="D432" s="36" t="s">
        <v>16</v>
      </c>
      <c r="E432" s="87">
        <f t="shared" ref="E432:F432" si="18">SUM(E351:E431)</f>
        <v>71001</v>
      </c>
      <c r="F432" s="185">
        <f t="shared" si="18"/>
        <v>86452.5</v>
      </c>
      <c r="G432" s="204">
        <f>SUM(G351:G431)</f>
        <v>52905.1</v>
      </c>
      <c r="H432" s="139">
        <f>(G432/F432)*100</f>
        <v>61.195569821578324</v>
      </c>
    </row>
    <row r="433" spans="1:8" ht="15" customHeight="1" x14ac:dyDescent="0.2">
      <c r="A433" s="6"/>
      <c r="B433" s="7"/>
      <c r="C433" s="7"/>
      <c r="D433" s="7"/>
      <c r="E433" s="55"/>
      <c r="F433" s="55"/>
    </row>
    <row r="434" spans="1:8" ht="15" customHeight="1" thickBot="1" x14ac:dyDescent="0.25">
      <c r="A434" s="6"/>
      <c r="B434" s="7"/>
      <c r="C434" s="7"/>
      <c r="D434" s="7"/>
      <c r="E434" s="55"/>
      <c r="F434" s="55"/>
    </row>
    <row r="435" spans="1:8" s="61" customFormat="1" ht="15.75" x14ac:dyDescent="0.25">
      <c r="A435" s="22" t="s">
        <v>14</v>
      </c>
      <c r="B435" s="22" t="s">
        <v>415</v>
      </c>
      <c r="C435" s="22" t="s">
        <v>416</v>
      </c>
      <c r="D435" s="21" t="s">
        <v>12</v>
      </c>
      <c r="E435" s="20" t="s">
        <v>11</v>
      </c>
      <c r="F435" s="20" t="s">
        <v>11</v>
      </c>
      <c r="G435" s="20" t="s">
        <v>0</v>
      </c>
      <c r="H435" s="20" t="s">
        <v>387</v>
      </c>
    </row>
    <row r="436" spans="1:8" s="61" customFormat="1" ht="15.75" customHeight="1" thickBot="1" x14ac:dyDescent="0.3">
      <c r="A436" s="19"/>
      <c r="B436" s="19"/>
      <c r="C436" s="19"/>
      <c r="D436" s="18"/>
      <c r="E436" s="190" t="s">
        <v>10</v>
      </c>
      <c r="F436" s="190" t="s">
        <v>9</v>
      </c>
      <c r="G436" s="217" t="s">
        <v>532</v>
      </c>
      <c r="H436" s="190" t="s">
        <v>368</v>
      </c>
    </row>
    <row r="437" spans="1:8" s="61" customFormat="1" ht="16.5" thickTop="1" x14ac:dyDescent="0.25">
      <c r="A437" s="27"/>
      <c r="B437" s="27"/>
      <c r="C437" s="27"/>
      <c r="D437" s="26"/>
      <c r="E437" s="218"/>
      <c r="F437" s="219"/>
      <c r="G437" s="220"/>
      <c r="H437" s="218"/>
    </row>
    <row r="438" spans="1:8" s="61" customFormat="1" ht="15.75" x14ac:dyDescent="0.25">
      <c r="A438" s="221">
        <v>8888</v>
      </c>
      <c r="B438" s="11">
        <v>6171</v>
      </c>
      <c r="C438" s="11">
        <v>2329</v>
      </c>
      <c r="D438" s="11" t="s">
        <v>388</v>
      </c>
      <c r="E438" s="222">
        <v>0</v>
      </c>
      <c r="F438" s="223">
        <v>0</v>
      </c>
      <c r="G438" s="112">
        <v>0</v>
      </c>
      <c r="H438" s="111" t="e">
        <f t="shared" ref="H438" si="19">(G438/F438)*100</f>
        <v>#DIV/0!</v>
      </c>
    </row>
    <row r="439" spans="1:8" s="61" customFormat="1" x14ac:dyDescent="0.2">
      <c r="A439" s="11"/>
      <c r="B439" s="11"/>
      <c r="C439" s="11"/>
      <c r="D439" s="11" t="s">
        <v>389</v>
      </c>
      <c r="E439" s="224"/>
      <c r="F439" s="223"/>
      <c r="G439" s="112"/>
      <c r="H439" s="224"/>
    </row>
    <row r="440" spans="1:8" s="61" customFormat="1" x14ac:dyDescent="0.2">
      <c r="A440" s="29"/>
      <c r="B440" s="29"/>
      <c r="C440" s="29"/>
      <c r="D440" s="29" t="s">
        <v>390</v>
      </c>
      <c r="E440" s="224"/>
      <c r="F440" s="226"/>
      <c r="G440" s="118"/>
      <c r="H440" s="225"/>
    </row>
    <row r="441" spans="1:8" s="61" customFormat="1" ht="16.5" thickBot="1" x14ac:dyDescent="0.3">
      <c r="A441" s="265">
        <v>9999</v>
      </c>
      <c r="B441" s="29">
        <v>6171</v>
      </c>
      <c r="C441" s="29">
        <v>2329</v>
      </c>
      <c r="D441" s="29" t="s">
        <v>391</v>
      </c>
      <c r="E441" s="266">
        <v>0</v>
      </c>
      <c r="F441" s="226">
        <v>0</v>
      </c>
      <c r="G441" s="118">
        <v>-11.8</v>
      </c>
      <c r="H441" s="111" t="e">
        <f t="shared" ref="H441" si="20">(G441/F441)*100</f>
        <v>#DIV/0!</v>
      </c>
    </row>
    <row r="442" spans="1:8" s="6" customFormat="1" ht="22.5" customHeight="1" thickTop="1" thickBot="1" x14ac:dyDescent="0.3">
      <c r="A442" s="37"/>
      <c r="B442" s="37"/>
      <c r="C442" s="37"/>
      <c r="D442" s="36" t="s">
        <v>392</v>
      </c>
      <c r="E442" s="212">
        <f t="shared" ref="E442:G442" si="21">SUM(E438,E441)</f>
        <v>0</v>
      </c>
      <c r="F442" s="267">
        <f t="shared" si="21"/>
        <v>0</v>
      </c>
      <c r="G442" s="268">
        <f t="shared" si="21"/>
        <v>-11.8</v>
      </c>
      <c r="H442" s="139" t="e">
        <f>(G442/F442)*100</f>
        <v>#DIV/0!</v>
      </c>
    </row>
    <row r="443" spans="1:8" ht="15" customHeight="1" x14ac:dyDescent="0.2">
      <c r="A443" s="6"/>
      <c r="B443" s="7"/>
      <c r="C443" s="7"/>
      <c r="D443" s="7"/>
      <c r="E443" s="186"/>
      <c r="F443" s="186"/>
    </row>
    <row r="444" spans="1:8" ht="15" customHeight="1" x14ac:dyDescent="0.2">
      <c r="A444" s="6"/>
      <c r="B444" s="7"/>
      <c r="C444" s="7"/>
      <c r="D444" s="7"/>
      <c r="E444" s="55"/>
      <c r="F444" s="55"/>
    </row>
    <row r="445" spans="1:8" ht="10.5" customHeight="1" thickBot="1" x14ac:dyDescent="0.25">
      <c r="A445" s="6"/>
      <c r="B445" s="6"/>
      <c r="C445" s="6"/>
      <c r="D445" s="6"/>
    </row>
    <row r="446" spans="1:8" ht="15.75" x14ac:dyDescent="0.25">
      <c r="A446" s="22" t="s">
        <v>14</v>
      </c>
      <c r="B446" s="22" t="s">
        <v>415</v>
      </c>
      <c r="C446" s="22" t="s">
        <v>416</v>
      </c>
      <c r="D446" s="21" t="s">
        <v>12</v>
      </c>
      <c r="E446" s="20" t="s">
        <v>11</v>
      </c>
      <c r="F446" s="20" t="s">
        <v>11</v>
      </c>
      <c r="G446" s="20" t="s">
        <v>0</v>
      </c>
      <c r="H446" s="113" t="s">
        <v>359</v>
      </c>
    </row>
    <row r="447" spans="1:8" ht="15.75" customHeight="1" thickBot="1" x14ac:dyDescent="0.3">
      <c r="A447" s="19"/>
      <c r="B447" s="19"/>
      <c r="C447" s="19"/>
      <c r="D447" s="18"/>
      <c r="E447" s="190" t="s">
        <v>10</v>
      </c>
      <c r="F447" s="192" t="s">
        <v>9</v>
      </c>
      <c r="G447" s="217" t="s">
        <v>532</v>
      </c>
      <c r="H447" s="120" t="s">
        <v>360</v>
      </c>
    </row>
    <row r="448" spans="1:8" s="240" customFormat="1" ht="30.75" customHeight="1" thickTop="1" thickBot="1" x14ac:dyDescent="0.3">
      <c r="A448" s="236"/>
      <c r="B448" s="237"/>
      <c r="C448" s="238"/>
      <c r="D448" s="235" t="s">
        <v>15</v>
      </c>
      <c r="E448" s="239">
        <f t="shared" ref="E448:G448" si="22">SUM(E37,E60,E136,E177,E215,E255,E343,E432,E442)</f>
        <v>530316</v>
      </c>
      <c r="F448" s="261">
        <f t="shared" si="22"/>
        <v>633981.5</v>
      </c>
      <c r="G448" s="239">
        <f t="shared" si="22"/>
        <v>651325.09999999986</v>
      </c>
      <c r="H448" s="139">
        <f>(G448/F448)*100</f>
        <v>102.73566342235536</v>
      </c>
    </row>
    <row r="449" spans="1:8" ht="12" customHeight="1" x14ac:dyDescent="0.25">
      <c r="A449" s="8"/>
      <c r="B449" s="25"/>
      <c r="C449" s="24"/>
      <c r="D449" s="23"/>
      <c r="E449" s="198"/>
      <c r="F449" s="198"/>
    </row>
    <row r="450" spans="1:8" ht="15" hidden="1" customHeight="1" x14ac:dyDescent="0.25">
      <c r="A450" s="8"/>
      <c r="B450" s="25"/>
      <c r="C450" s="24"/>
      <c r="D450" s="23"/>
      <c r="E450" s="198"/>
      <c r="F450" s="198"/>
    </row>
    <row r="451" spans="1:8" ht="12.75" hidden="1" customHeight="1" x14ac:dyDescent="0.25">
      <c r="A451" s="8"/>
      <c r="B451" s="25"/>
      <c r="C451" s="24"/>
      <c r="D451" s="23"/>
      <c r="E451" s="198"/>
      <c r="F451" s="198"/>
    </row>
    <row r="452" spans="1:8" ht="12.75" hidden="1" customHeight="1" x14ac:dyDescent="0.25">
      <c r="A452" s="8"/>
      <c r="B452" s="25"/>
      <c r="C452" s="24"/>
      <c r="D452" s="23"/>
      <c r="E452" s="198"/>
      <c r="F452" s="198"/>
    </row>
    <row r="453" spans="1:8" ht="12.75" hidden="1" customHeight="1" x14ac:dyDescent="0.25">
      <c r="A453" s="8"/>
      <c r="B453" s="25"/>
      <c r="C453" s="24"/>
      <c r="D453" s="23"/>
      <c r="E453" s="198"/>
      <c r="F453" s="198"/>
    </row>
    <row r="454" spans="1:8" ht="12.75" hidden="1" customHeight="1" x14ac:dyDescent="0.25">
      <c r="A454" s="8"/>
      <c r="B454" s="25"/>
      <c r="C454" s="24"/>
      <c r="D454" s="23"/>
      <c r="E454" s="198"/>
      <c r="F454" s="198"/>
    </row>
    <row r="455" spans="1:8" ht="12.75" hidden="1" customHeight="1" x14ac:dyDescent="0.25">
      <c r="A455" s="8"/>
      <c r="B455" s="25"/>
      <c r="C455" s="24"/>
      <c r="D455" s="23"/>
      <c r="E455" s="198"/>
      <c r="F455" s="198"/>
    </row>
    <row r="456" spans="1:8" ht="12.75" hidden="1" customHeight="1" x14ac:dyDescent="0.25">
      <c r="A456" s="8"/>
      <c r="B456" s="25"/>
      <c r="C456" s="24"/>
      <c r="D456" s="23"/>
      <c r="E456" s="198"/>
      <c r="F456" s="198"/>
    </row>
    <row r="457" spans="1:8" ht="15" hidden="1" customHeight="1" x14ac:dyDescent="0.25">
      <c r="A457" s="8"/>
      <c r="B457" s="25"/>
      <c r="C457" s="24"/>
      <c r="D457" s="23"/>
      <c r="E457" s="198"/>
      <c r="F457" s="198"/>
    </row>
    <row r="458" spans="1:8" ht="11.25" customHeight="1" thickBot="1" x14ac:dyDescent="0.3">
      <c r="A458" s="8"/>
      <c r="B458" s="25"/>
      <c r="C458" s="24"/>
      <c r="D458" s="23"/>
      <c r="E458" s="198"/>
      <c r="F458" s="198"/>
    </row>
    <row r="459" spans="1:8" ht="15.75" x14ac:dyDescent="0.25">
      <c r="A459" s="22" t="s">
        <v>14</v>
      </c>
      <c r="B459" s="22" t="s">
        <v>415</v>
      </c>
      <c r="C459" s="22" t="s">
        <v>416</v>
      </c>
      <c r="D459" s="21" t="s">
        <v>12</v>
      </c>
      <c r="E459" s="20" t="s">
        <v>11</v>
      </c>
      <c r="F459" s="20" t="s">
        <v>11</v>
      </c>
      <c r="G459" s="20" t="s">
        <v>0</v>
      </c>
      <c r="H459" s="113" t="s">
        <v>359</v>
      </c>
    </row>
    <row r="460" spans="1:8" ht="15.75" customHeight="1" thickBot="1" x14ac:dyDescent="0.3">
      <c r="A460" s="19"/>
      <c r="B460" s="19"/>
      <c r="C460" s="19"/>
      <c r="D460" s="18"/>
      <c r="E460" s="190" t="s">
        <v>10</v>
      </c>
      <c r="F460" s="192" t="s">
        <v>9</v>
      </c>
      <c r="G460" s="217" t="s">
        <v>532</v>
      </c>
      <c r="H460" s="120" t="s">
        <v>360</v>
      </c>
    </row>
    <row r="461" spans="1:8" ht="16.5" customHeight="1" thickTop="1" x14ac:dyDescent="0.25">
      <c r="A461" s="17">
        <v>110</v>
      </c>
      <c r="B461" s="17"/>
      <c r="C461" s="17"/>
      <c r="D461" s="16" t="s">
        <v>8</v>
      </c>
      <c r="E461" s="179"/>
      <c r="F461" s="180"/>
      <c r="G461" s="206"/>
      <c r="H461" s="127"/>
    </row>
    <row r="462" spans="1:8" ht="14.25" customHeight="1" x14ac:dyDescent="0.25">
      <c r="A462" s="15"/>
      <c r="B462" s="15"/>
      <c r="C462" s="15"/>
      <c r="D462" s="8"/>
      <c r="E462" s="179"/>
      <c r="F462" s="181"/>
      <c r="G462" s="203"/>
      <c r="H462" s="115"/>
    </row>
    <row r="463" spans="1:8" ht="15" customHeight="1" x14ac:dyDescent="0.2">
      <c r="A463" s="11"/>
      <c r="B463" s="11"/>
      <c r="C463" s="11">
        <v>8115</v>
      </c>
      <c r="D463" s="10" t="s">
        <v>7</v>
      </c>
      <c r="E463" s="53">
        <v>82682</v>
      </c>
      <c r="F463" s="182">
        <v>99146.7</v>
      </c>
      <c r="G463" s="112">
        <v>-51158.6</v>
      </c>
      <c r="H463" s="111">
        <f t="shared" ref="H463:H467" si="23">(G463/F463)*100</f>
        <v>-51.598893357015406</v>
      </c>
    </row>
    <row r="464" spans="1:8" ht="15" hidden="1" customHeight="1" x14ac:dyDescent="0.2">
      <c r="A464" s="11"/>
      <c r="B464" s="11"/>
      <c r="C464" s="11">
        <v>8117</v>
      </c>
      <c r="D464" s="10" t="s">
        <v>492</v>
      </c>
      <c r="E464" s="53">
        <v>0</v>
      </c>
      <c r="F464" s="182">
        <v>0</v>
      </c>
      <c r="G464" s="112">
        <v>0</v>
      </c>
      <c r="H464" s="111" t="e">
        <f t="shared" si="23"/>
        <v>#DIV/0!</v>
      </c>
    </row>
    <row r="465" spans="1:8" ht="15" hidden="1" customHeight="1" x14ac:dyDescent="0.2">
      <c r="A465" s="11"/>
      <c r="B465" s="11"/>
      <c r="C465" s="11">
        <v>8118</v>
      </c>
      <c r="D465" s="14" t="s">
        <v>382</v>
      </c>
      <c r="E465" s="53">
        <v>0</v>
      </c>
      <c r="F465" s="182">
        <v>0</v>
      </c>
      <c r="G465" s="112">
        <v>0</v>
      </c>
      <c r="H465" s="111" t="e">
        <f t="shared" si="23"/>
        <v>#DIV/0!</v>
      </c>
    </row>
    <row r="466" spans="1:8" hidden="1" x14ac:dyDescent="0.2">
      <c r="A466" s="11"/>
      <c r="B466" s="11"/>
      <c r="C466" s="11">
        <v>8123</v>
      </c>
      <c r="D466" s="14" t="s">
        <v>6</v>
      </c>
      <c r="E466" s="53">
        <v>0</v>
      </c>
      <c r="F466" s="182">
        <v>0</v>
      </c>
      <c r="G466" s="112">
        <v>0</v>
      </c>
      <c r="H466" s="111" t="e">
        <f t="shared" si="23"/>
        <v>#DIV/0!</v>
      </c>
    </row>
    <row r="467" spans="1:8" ht="15" customHeight="1" thickBot="1" x14ac:dyDescent="0.25">
      <c r="A467" s="11"/>
      <c r="B467" s="11"/>
      <c r="C467" s="11">
        <v>8124</v>
      </c>
      <c r="D467" s="10" t="s">
        <v>5</v>
      </c>
      <c r="E467" s="53">
        <v>-12000</v>
      </c>
      <c r="F467" s="182">
        <v>-12000</v>
      </c>
      <c r="G467" s="112">
        <v>-11000</v>
      </c>
      <c r="H467" s="111">
        <f t="shared" si="23"/>
        <v>91.666666666666657</v>
      </c>
    </row>
    <row r="468" spans="1:8" ht="17.25" hidden="1" customHeight="1" x14ac:dyDescent="0.2">
      <c r="A468" s="13"/>
      <c r="B468" s="13"/>
      <c r="C468" s="13">
        <v>8902</v>
      </c>
      <c r="D468" s="12" t="s">
        <v>4</v>
      </c>
      <c r="E468" s="137"/>
      <c r="F468" s="183"/>
      <c r="G468" s="112">
        <v>0</v>
      </c>
      <c r="H468" s="111" t="e">
        <f>(#REF!/F468)*100</f>
        <v>#REF!</v>
      </c>
    </row>
    <row r="469" spans="1:8" ht="18.600000000000001" hidden="1" customHeight="1" x14ac:dyDescent="0.2">
      <c r="A469" s="11"/>
      <c r="B469" s="11"/>
      <c r="C469" s="11">
        <v>8905</v>
      </c>
      <c r="D469" s="10" t="s">
        <v>3</v>
      </c>
      <c r="E469" s="53">
        <v>0</v>
      </c>
      <c r="F469" s="182">
        <v>0</v>
      </c>
      <c r="G469" s="112">
        <v>0</v>
      </c>
      <c r="H469" s="111" t="e">
        <f>(#REF!/F469)*100</f>
        <v>#REF!</v>
      </c>
    </row>
    <row r="470" spans="1:8" ht="20.100000000000001" hidden="1" customHeight="1" thickBot="1" x14ac:dyDescent="0.25">
      <c r="A470" s="29"/>
      <c r="B470" s="29"/>
      <c r="C470" s="29">
        <v>8901</v>
      </c>
      <c r="D470" s="14" t="s">
        <v>2</v>
      </c>
      <c r="E470" s="54"/>
      <c r="F470" s="184"/>
      <c r="G470" s="208"/>
    </row>
    <row r="471" spans="1:8" s="6" customFormat="1" ht="22.5" customHeight="1" thickTop="1" thickBot="1" x14ac:dyDescent="0.3">
      <c r="A471" s="37"/>
      <c r="B471" s="37"/>
      <c r="C471" s="37"/>
      <c r="D471" s="128" t="s">
        <v>1</v>
      </c>
      <c r="E471" s="87">
        <f t="shared" ref="E471:G471" si="24">SUM(E463:E470)</f>
        <v>70682</v>
      </c>
      <c r="F471" s="185">
        <f t="shared" si="24"/>
        <v>87146.7</v>
      </c>
      <c r="G471" s="204">
        <f t="shared" si="24"/>
        <v>-62158.6</v>
      </c>
      <c r="H471" s="139">
        <f>(G471/F471)*100</f>
        <v>-71.32639560648883</v>
      </c>
    </row>
    <row r="472" spans="1:8" s="6" customFormat="1" ht="22.5" customHeight="1" x14ac:dyDescent="0.25">
      <c r="A472" s="7"/>
      <c r="B472" s="7"/>
      <c r="C472" s="7"/>
      <c r="D472" s="8"/>
      <c r="E472" s="95"/>
      <c r="F472" s="95"/>
      <c r="G472" s="209"/>
    </row>
    <row r="473" spans="1:8" ht="15" customHeight="1" x14ac:dyDescent="0.25">
      <c r="A473" s="6"/>
      <c r="B473" s="6"/>
      <c r="C473" s="6"/>
      <c r="D473" s="8"/>
      <c r="E473" s="95"/>
      <c r="F473" s="95"/>
    </row>
    <row r="474" spans="1:8" x14ac:dyDescent="0.2">
      <c r="A474" s="7"/>
      <c r="B474" s="6"/>
      <c r="C474" s="7"/>
      <c r="D474" s="6"/>
    </row>
    <row r="475" spans="1:8" x14ac:dyDescent="0.2">
      <c r="A475" s="7"/>
      <c r="B475" s="7"/>
      <c r="C475" s="7"/>
      <c r="D475" s="6"/>
    </row>
    <row r="476" spans="1:8" hidden="1" x14ac:dyDescent="0.2">
      <c r="A476" s="4"/>
      <c r="B476" s="4"/>
      <c r="C476" s="4"/>
      <c r="D476" s="2"/>
    </row>
    <row r="477" spans="1:8" x14ac:dyDescent="0.2">
      <c r="A477" s="4"/>
      <c r="B477" s="4"/>
      <c r="C477" s="4"/>
      <c r="D477" s="5"/>
      <c r="E477" s="55"/>
      <c r="F477" s="55"/>
    </row>
    <row r="478" spans="1:8" hidden="1" x14ac:dyDescent="0.2">
      <c r="A478" s="4"/>
      <c r="B478" s="4"/>
      <c r="C478" s="4"/>
      <c r="D478" s="5"/>
      <c r="E478" s="55"/>
      <c r="F478" s="55"/>
    </row>
    <row r="479" spans="1:8" hidden="1" x14ac:dyDescent="0.2">
      <c r="A479" s="4"/>
      <c r="B479" s="4"/>
      <c r="C479" s="4"/>
      <c r="D479" s="4"/>
      <c r="E479" s="199"/>
      <c r="F479" s="199"/>
    </row>
    <row r="480" spans="1:8" hidden="1" x14ac:dyDescent="0.2">
      <c r="A480" s="2"/>
      <c r="B480" s="2"/>
      <c r="C480" s="2"/>
      <c r="D480" s="2"/>
    </row>
    <row r="481" spans="1:6" hidden="1" x14ac:dyDescent="0.2">
      <c r="A481" s="2"/>
      <c r="B481" s="2"/>
      <c r="C481" s="2"/>
      <c r="D481" s="2"/>
    </row>
    <row r="482" spans="1:6" hidden="1" x14ac:dyDescent="0.2">
      <c r="A482" s="2"/>
      <c r="B482" s="2"/>
      <c r="C482" s="2"/>
      <c r="D482" s="2"/>
    </row>
    <row r="483" spans="1:6" hidden="1" x14ac:dyDescent="0.2">
      <c r="A483" s="2"/>
      <c r="B483" s="2"/>
      <c r="C483" s="2"/>
      <c r="D483" s="2"/>
    </row>
    <row r="484" spans="1:6" hidden="1" x14ac:dyDescent="0.2">
      <c r="A484" s="2"/>
      <c r="B484" s="2"/>
      <c r="C484" s="2"/>
      <c r="D484" s="2"/>
    </row>
    <row r="485" spans="1:6" hidden="1" x14ac:dyDescent="0.2">
      <c r="A485" s="2"/>
      <c r="B485" s="2"/>
      <c r="C485" s="2"/>
      <c r="D485" s="2"/>
    </row>
    <row r="486" spans="1:6" ht="15.75" hidden="1" x14ac:dyDescent="0.25">
      <c r="A486" s="2"/>
      <c r="B486" s="2"/>
      <c r="C486" s="2"/>
      <c r="D486" s="3"/>
      <c r="E486" s="200"/>
      <c r="F486" s="200"/>
    </row>
    <row r="487" spans="1:6" hidden="1" x14ac:dyDescent="0.2">
      <c r="A487" s="2"/>
      <c r="B487" s="2"/>
      <c r="C487" s="2"/>
      <c r="D487" s="2"/>
    </row>
    <row r="488" spans="1:6" hidden="1" x14ac:dyDescent="0.2">
      <c r="A488" s="2"/>
      <c r="B488" s="2"/>
      <c r="C488" s="2"/>
      <c r="D488" s="2"/>
    </row>
    <row r="489" spans="1:6" x14ac:dyDescent="0.2">
      <c r="A489" s="2"/>
      <c r="B489" s="2"/>
      <c r="C489" s="2"/>
      <c r="D489" s="2"/>
    </row>
    <row r="490" spans="1:6" x14ac:dyDescent="0.2">
      <c r="A490" s="2"/>
      <c r="B490" s="2"/>
      <c r="C490" s="2"/>
      <c r="D490" s="60"/>
    </row>
    <row r="491" spans="1:6" ht="15.75" hidden="1" x14ac:dyDescent="0.25">
      <c r="A491" s="2"/>
      <c r="B491" s="2"/>
      <c r="C491" s="2"/>
      <c r="D491" s="2"/>
      <c r="E491" s="200"/>
      <c r="F491" s="200"/>
    </row>
    <row r="492" spans="1:6" hidden="1" x14ac:dyDescent="0.2">
      <c r="A492" s="2"/>
      <c r="B492" s="2"/>
      <c r="C492" s="2"/>
      <c r="D492" s="2"/>
    </row>
    <row r="493" spans="1:6" hidden="1" x14ac:dyDescent="0.2">
      <c r="A493" s="2"/>
      <c r="B493" s="2"/>
      <c r="C493" s="2"/>
      <c r="D493" s="2"/>
    </row>
    <row r="494" spans="1:6" hidden="1" x14ac:dyDescent="0.2">
      <c r="A494" s="2"/>
      <c r="B494" s="2"/>
      <c r="C494" s="2"/>
      <c r="D494" s="2"/>
    </row>
    <row r="495" spans="1:6" hidden="1" x14ac:dyDescent="0.2">
      <c r="A495" s="2"/>
      <c r="B495" s="2"/>
      <c r="C495" s="2"/>
      <c r="D495" s="2"/>
      <c r="E495" s="201"/>
      <c r="F495" s="201"/>
    </row>
    <row r="496" spans="1:6" hidden="1" x14ac:dyDescent="0.2">
      <c r="A496" s="2"/>
      <c r="B496" s="2"/>
      <c r="C496" s="2"/>
      <c r="D496" s="2"/>
      <c r="E496" s="201"/>
      <c r="F496" s="201"/>
    </row>
    <row r="497" spans="1:6" hidden="1" x14ac:dyDescent="0.2">
      <c r="A497" s="2"/>
      <c r="B497" s="2"/>
      <c r="C497" s="2"/>
      <c r="D497" s="2"/>
      <c r="E497" s="201"/>
      <c r="F497" s="201"/>
    </row>
    <row r="498" spans="1:6" hidden="1" x14ac:dyDescent="0.2">
      <c r="A498" s="2"/>
      <c r="B498" s="2"/>
      <c r="C498" s="2"/>
      <c r="D498" s="2"/>
      <c r="E498" s="201"/>
      <c r="F498" s="201"/>
    </row>
    <row r="499" spans="1:6" hidden="1" x14ac:dyDescent="0.2">
      <c r="A499" s="2"/>
      <c r="B499" s="2"/>
      <c r="C499" s="2"/>
      <c r="D499" s="2"/>
      <c r="E499" s="201"/>
      <c r="F499" s="201"/>
    </row>
    <row r="500" spans="1:6" hidden="1" x14ac:dyDescent="0.2">
      <c r="A500" s="2"/>
      <c r="B500" s="2"/>
      <c r="C500" s="2"/>
      <c r="D500" s="2"/>
      <c r="E500" s="201"/>
      <c r="F500" s="201"/>
    </row>
    <row r="501" spans="1:6" hidden="1" x14ac:dyDescent="0.2">
      <c r="A501" s="2"/>
      <c r="B501" s="2"/>
      <c r="C501" s="2"/>
      <c r="D501" s="2"/>
      <c r="E501" s="201"/>
      <c r="F501" s="201"/>
    </row>
    <row r="502" spans="1:6" hidden="1" x14ac:dyDescent="0.2">
      <c r="A502" s="2"/>
      <c r="B502" s="2"/>
      <c r="C502" s="2"/>
      <c r="D502" s="2"/>
      <c r="E502" s="201"/>
      <c r="F502" s="201"/>
    </row>
    <row r="503" spans="1:6" hidden="1" x14ac:dyDescent="0.2">
      <c r="A503" s="2"/>
      <c r="B503" s="2"/>
      <c r="C503" s="2"/>
      <c r="D503" s="2"/>
      <c r="E503" s="201"/>
      <c r="F503" s="201"/>
    </row>
    <row r="504" spans="1:6" hidden="1" x14ac:dyDescent="0.2">
      <c r="A504" s="2"/>
      <c r="B504" s="2"/>
      <c r="C504" s="2"/>
      <c r="D504" s="2"/>
      <c r="E504" s="201"/>
      <c r="F504" s="201"/>
    </row>
    <row r="505" spans="1:6" hidden="1" x14ac:dyDescent="0.2">
      <c r="A505" s="2"/>
      <c r="B505" s="2"/>
      <c r="C505" s="2"/>
      <c r="D505" s="2"/>
      <c r="E505" s="201"/>
      <c r="F505" s="201"/>
    </row>
    <row r="506" spans="1:6" hidden="1" x14ac:dyDescent="0.2">
      <c r="A506" s="2"/>
      <c r="B506" s="2"/>
      <c r="C506" s="2"/>
      <c r="D506" s="2"/>
      <c r="E506" s="201"/>
      <c r="F506" s="201"/>
    </row>
    <row r="507" spans="1:6" x14ac:dyDescent="0.2">
      <c r="A507" s="2"/>
      <c r="B507" s="2"/>
      <c r="C507" s="2"/>
      <c r="D507" s="2"/>
      <c r="E507" s="201"/>
      <c r="F507" s="201"/>
    </row>
    <row r="508" spans="1:6" x14ac:dyDescent="0.2">
      <c r="A508" s="2"/>
      <c r="B508" s="2"/>
      <c r="C508" s="2"/>
      <c r="D508" s="2"/>
      <c r="E508" s="201"/>
      <c r="F508" s="201"/>
    </row>
    <row r="509" spans="1:6" x14ac:dyDescent="0.2">
      <c r="A509" s="2"/>
      <c r="B509" s="2"/>
      <c r="C509" s="2"/>
      <c r="D509" s="2"/>
      <c r="E509" s="201"/>
      <c r="F509" s="201"/>
    </row>
    <row r="510" spans="1:6" x14ac:dyDescent="0.2">
      <c r="A510" s="2"/>
      <c r="B510" s="2"/>
      <c r="C510" s="2"/>
      <c r="D510" s="2"/>
      <c r="E510" s="201"/>
      <c r="F510" s="201"/>
    </row>
    <row r="511" spans="1:6" x14ac:dyDescent="0.2">
      <c r="A511" s="2"/>
      <c r="B511" s="2"/>
      <c r="C511" s="2"/>
      <c r="D511" s="2"/>
    </row>
    <row r="512" spans="1:6" x14ac:dyDescent="0.2">
      <c r="A512" s="2"/>
      <c r="B512" s="2"/>
      <c r="C512" s="2"/>
      <c r="D512" s="2"/>
    </row>
    <row r="513" spans="1:6" x14ac:dyDescent="0.2">
      <c r="A513" s="2"/>
      <c r="B513" s="2"/>
      <c r="C513" s="2"/>
      <c r="D513" s="2"/>
    </row>
    <row r="514" spans="1:6" x14ac:dyDescent="0.2">
      <c r="A514" s="2"/>
      <c r="B514" s="2"/>
      <c r="C514" s="2"/>
      <c r="D514" s="2"/>
    </row>
    <row r="515" spans="1:6" x14ac:dyDescent="0.2">
      <c r="A515" s="2"/>
      <c r="B515" s="2"/>
      <c r="C515" s="2"/>
      <c r="D515" s="2"/>
    </row>
    <row r="516" spans="1:6" x14ac:dyDescent="0.2">
      <c r="A516" s="2"/>
      <c r="B516" s="2"/>
      <c r="C516" s="2"/>
      <c r="D516" s="2"/>
    </row>
    <row r="517" spans="1:6" ht="15.75" x14ac:dyDescent="0.25">
      <c r="A517" s="2"/>
      <c r="B517" s="2"/>
      <c r="C517" s="2"/>
      <c r="D517" s="2"/>
      <c r="E517" s="200"/>
      <c r="F517" s="200"/>
    </row>
    <row r="518" spans="1:6" x14ac:dyDescent="0.2">
      <c r="A518" s="2"/>
      <c r="B518" s="2"/>
      <c r="C518" s="2"/>
      <c r="D518" s="2"/>
    </row>
    <row r="519" spans="1:6" x14ac:dyDescent="0.2">
      <c r="A519" s="2"/>
      <c r="B519" s="2"/>
      <c r="C519" s="2"/>
      <c r="D519" s="2"/>
    </row>
    <row r="520" spans="1:6" x14ac:dyDescent="0.2">
      <c r="A520" s="2"/>
      <c r="B520" s="2"/>
      <c r="C520" s="2"/>
      <c r="D520" s="2"/>
    </row>
    <row r="521" spans="1:6" x14ac:dyDescent="0.2">
      <c r="A521" s="2"/>
      <c r="B521" s="2"/>
      <c r="C521" s="2"/>
      <c r="D521" s="2"/>
    </row>
    <row r="522" spans="1:6" x14ac:dyDescent="0.2">
      <c r="A522" s="2"/>
      <c r="B522" s="2"/>
      <c r="C522" s="2"/>
      <c r="D522" s="2"/>
    </row>
    <row r="523" spans="1:6" x14ac:dyDescent="0.2">
      <c r="A523" s="2"/>
      <c r="B523" s="2"/>
      <c r="C523" s="2"/>
      <c r="D523" s="2"/>
    </row>
    <row r="524" spans="1:6" x14ac:dyDescent="0.2">
      <c r="A524" s="2"/>
      <c r="B524" s="2"/>
      <c r="C524" s="2"/>
      <c r="D524" s="2"/>
    </row>
    <row r="525" spans="1:6" x14ac:dyDescent="0.2">
      <c r="A525" s="2"/>
      <c r="B525" s="2"/>
      <c r="C525" s="2"/>
      <c r="D525" s="2"/>
    </row>
    <row r="526" spans="1:6" x14ac:dyDescent="0.2">
      <c r="A526" s="2"/>
      <c r="B526" s="2"/>
      <c r="C526" s="2"/>
      <c r="D526" s="2"/>
    </row>
    <row r="527" spans="1:6" x14ac:dyDescent="0.2">
      <c r="A527" s="2"/>
      <c r="B527" s="2"/>
      <c r="C527" s="2"/>
      <c r="D527" s="2"/>
    </row>
    <row r="528" spans="1:6" x14ac:dyDescent="0.2">
      <c r="A528" s="2"/>
      <c r="B528" s="2"/>
      <c r="C528" s="2"/>
      <c r="D528" s="2"/>
    </row>
    <row r="529" spans="1:6" x14ac:dyDescent="0.2">
      <c r="A529" s="2"/>
      <c r="B529" s="2"/>
      <c r="C529" s="2"/>
      <c r="D529" s="2"/>
    </row>
    <row r="530" spans="1:6" ht="15.75" x14ac:dyDescent="0.25">
      <c r="A530" s="2"/>
      <c r="B530" s="2"/>
      <c r="C530" s="2"/>
      <c r="D530" s="2"/>
      <c r="E530" s="200"/>
      <c r="F530" s="200"/>
    </row>
    <row r="531" spans="1:6" x14ac:dyDescent="0.2">
      <c r="A531" s="2"/>
      <c r="B531" s="2"/>
      <c r="C531" s="2"/>
      <c r="D531" s="2"/>
    </row>
    <row r="532" spans="1:6" x14ac:dyDescent="0.2">
      <c r="A532" s="2"/>
      <c r="B532" s="2"/>
      <c r="C532" s="2"/>
      <c r="D532" s="2"/>
    </row>
    <row r="533" spans="1:6" x14ac:dyDescent="0.2">
      <c r="A533" s="2"/>
      <c r="B533" s="2"/>
      <c r="C533" s="2"/>
      <c r="D533" s="2"/>
    </row>
    <row r="534" spans="1:6" x14ac:dyDescent="0.2">
      <c r="A534" s="2"/>
      <c r="B534" s="2"/>
      <c r="C534" s="2"/>
      <c r="D534" s="2"/>
    </row>
    <row r="535" spans="1:6" x14ac:dyDescent="0.2">
      <c r="A535" s="2"/>
      <c r="B535" s="2"/>
      <c r="C535" s="2"/>
      <c r="D535" s="2"/>
    </row>
    <row r="536" spans="1:6" x14ac:dyDescent="0.2">
      <c r="A536" s="2"/>
      <c r="B536" s="2"/>
      <c r="C536" s="2"/>
      <c r="D536" s="2"/>
    </row>
    <row r="537" spans="1:6" x14ac:dyDescent="0.2">
      <c r="A537" s="2"/>
      <c r="B537" s="2"/>
      <c r="C537" s="2"/>
      <c r="D537" s="2"/>
    </row>
    <row r="538" spans="1:6" x14ac:dyDescent="0.2">
      <c r="A538" s="2"/>
      <c r="B538" s="2"/>
      <c r="C538" s="2"/>
      <c r="D538" s="2"/>
    </row>
    <row r="539" spans="1:6" x14ac:dyDescent="0.2">
      <c r="A539" s="2"/>
      <c r="B539" s="2"/>
      <c r="C539" s="2"/>
      <c r="D539" s="2"/>
    </row>
    <row r="540" spans="1:6" x14ac:dyDescent="0.2">
      <c r="A540" s="2"/>
      <c r="B540" s="2"/>
      <c r="C540" s="2"/>
      <c r="D540" s="2"/>
    </row>
    <row r="541" spans="1:6" x14ac:dyDescent="0.2">
      <c r="A541" s="2"/>
      <c r="B541" s="2"/>
      <c r="C541" s="2"/>
      <c r="D541" s="2"/>
    </row>
    <row r="542" spans="1:6" x14ac:dyDescent="0.2">
      <c r="A542" s="2"/>
      <c r="B542" s="2"/>
      <c r="C542" s="2"/>
      <c r="D542" s="2"/>
    </row>
    <row r="543" spans="1:6" x14ac:dyDescent="0.2">
      <c r="A543" s="2"/>
      <c r="B543" s="2"/>
      <c r="C543" s="2"/>
      <c r="D543" s="2"/>
      <c r="E543" s="201"/>
      <c r="F543" s="201"/>
    </row>
  </sheetData>
  <sortState ref="A86:K128">
    <sortCondition ref="A86"/>
  </sortState>
  <dataConsolidate/>
  <mergeCells count="3">
    <mergeCell ref="A1:C1"/>
    <mergeCell ref="B227:D227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zoomScale="102" zoomScaleNormal="102" zoomScaleSheetLayoutView="100" workbookViewId="0">
      <pane xSplit="5" topLeftCell="F1" activePane="topRight" state="frozen"/>
      <selection pane="topRight" activeCell="G10" sqref="G10"/>
    </sheetView>
  </sheetViews>
  <sheetFormatPr defaultColWidth="9.140625" defaultRowHeight="12.75" x14ac:dyDescent="0.2"/>
  <cols>
    <col min="1" max="1" width="7.28515625" style="63" customWidth="1"/>
    <col min="2" max="2" width="8.7109375" style="63" customWidth="1"/>
    <col min="3" max="3" width="64.42578125" style="63" customWidth="1"/>
    <col min="4" max="5" width="15.85546875" style="62" customWidth="1"/>
    <col min="6" max="6" width="15.85546875" style="63" customWidth="1"/>
    <col min="7" max="16384" width="9.140625" style="63"/>
  </cols>
  <sheetData>
    <row r="1" spans="1:7" ht="21" customHeight="1" x14ac:dyDescent="0.25">
      <c r="A1" s="64" t="s">
        <v>92</v>
      </c>
      <c r="B1" s="65"/>
      <c r="C1" s="66"/>
      <c r="D1" s="233"/>
      <c r="E1" s="228"/>
    </row>
    <row r="2" spans="1:7" ht="22.5" customHeight="1" x14ac:dyDescent="0.3">
      <c r="A2" s="64"/>
      <c r="B2" s="65"/>
      <c r="C2" s="105"/>
    </row>
    <row r="3" spans="1:7" s="65" customFormat="1" ht="24" customHeight="1" x14ac:dyDescent="0.3">
      <c r="A3" s="67" t="s">
        <v>306</v>
      </c>
      <c r="B3" s="67"/>
      <c r="C3" s="242" t="s">
        <v>531</v>
      </c>
      <c r="D3" s="229"/>
      <c r="E3" s="229"/>
    </row>
    <row r="4" spans="1:7" s="51" customFormat="1" ht="12.75" hidden="1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30" t="s">
        <v>11</v>
      </c>
      <c r="E6" s="230" t="s">
        <v>11</v>
      </c>
      <c r="F6" s="20" t="s">
        <v>0</v>
      </c>
      <c r="G6" s="113" t="s">
        <v>359</v>
      </c>
    </row>
    <row r="7" spans="1:7" s="51" customFormat="1" ht="21" customHeight="1" thickBot="1" x14ac:dyDescent="0.3">
      <c r="A7" s="108"/>
      <c r="B7" s="109"/>
      <c r="C7" s="110"/>
      <c r="D7" s="231" t="s">
        <v>10</v>
      </c>
      <c r="E7" s="231" t="s">
        <v>9</v>
      </c>
      <c r="F7" s="217" t="s">
        <v>532</v>
      </c>
      <c r="G7" s="114" t="s">
        <v>360</v>
      </c>
    </row>
    <row r="8" spans="1:7" s="51" customFormat="1" ht="18" customHeight="1" thickTop="1" x14ac:dyDescent="0.25">
      <c r="A8" s="241">
        <v>10</v>
      </c>
      <c r="B8" s="241"/>
      <c r="C8" s="93" t="s">
        <v>356</v>
      </c>
      <c r="D8" s="83"/>
      <c r="E8" s="193"/>
      <c r="F8" s="131"/>
      <c r="G8" s="129"/>
    </row>
    <row r="9" spans="1:7" s="51" customFormat="1" ht="15" hidden="1" customHeight="1" x14ac:dyDescent="0.2">
      <c r="A9" s="59"/>
      <c r="B9" s="234">
        <v>2143</v>
      </c>
      <c r="C9" s="59" t="s">
        <v>93</v>
      </c>
      <c r="D9" s="53">
        <v>0</v>
      </c>
      <c r="E9" s="182">
        <v>0</v>
      </c>
      <c r="F9" s="112">
        <v>0</v>
      </c>
      <c r="G9" s="111" t="e">
        <f>(#REF!/E9)*100</f>
        <v>#REF!</v>
      </c>
    </row>
    <row r="10" spans="1:7" s="51" customFormat="1" ht="15" customHeight="1" x14ac:dyDescent="0.2">
      <c r="A10" s="74"/>
      <c r="B10" s="130">
        <v>2212</v>
      </c>
      <c r="C10" s="73" t="s">
        <v>94</v>
      </c>
      <c r="D10" s="53">
        <v>8331</v>
      </c>
      <c r="E10" s="182">
        <v>6799.2</v>
      </c>
      <c r="F10" s="112">
        <v>6351.6</v>
      </c>
      <c r="G10" s="111">
        <f>(F10/E10)*100</f>
        <v>93.416872573243921</v>
      </c>
    </row>
    <row r="11" spans="1:7" s="51" customFormat="1" ht="15" customHeight="1" x14ac:dyDescent="0.2">
      <c r="A11" s="59"/>
      <c r="B11" s="31">
        <v>2219</v>
      </c>
      <c r="C11" s="72" t="s">
        <v>95</v>
      </c>
      <c r="D11" s="53">
        <v>2339</v>
      </c>
      <c r="E11" s="182">
        <v>3068.5</v>
      </c>
      <c r="F11" s="112">
        <v>2616.1999999999998</v>
      </c>
      <c r="G11" s="111">
        <f t="shared" ref="G11:G25" si="0">(F11/E11)*100</f>
        <v>85.259898973439789</v>
      </c>
    </row>
    <row r="12" spans="1:7" s="51" customFormat="1" ht="15" customHeight="1" x14ac:dyDescent="0.2">
      <c r="A12" s="59"/>
      <c r="B12" s="234">
        <v>2221</v>
      </c>
      <c r="C12" s="59" t="s">
        <v>96</v>
      </c>
      <c r="D12" s="53">
        <v>20</v>
      </c>
      <c r="E12" s="182">
        <v>30.3</v>
      </c>
      <c r="F12" s="112">
        <v>18.600000000000001</v>
      </c>
      <c r="G12" s="111">
        <f t="shared" si="0"/>
        <v>61.386138613861384</v>
      </c>
    </row>
    <row r="13" spans="1:7" s="51" customFormat="1" ht="15" hidden="1" customHeight="1" x14ac:dyDescent="0.2">
      <c r="A13" s="59"/>
      <c r="B13" s="234">
        <v>3113</v>
      </c>
      <c r="C13" s="59" t="s">
        <v>102</v>
      </c>
      <c r="D13" s="53">
        <v>0</v>
      </c>
      <c r="E13" s="182">
        <v>0</v>
      </c>
      <c r="F13" s="112">
        <v>0</v>
      </c>
      <c r="G13" s="111" t="e">
        <f t="shared" si="0"/>
        <v>#DIV/0!</v>
      </c>
    </row>
    <row r="14" spans="1:7" s="51" customFormat="1" ht="15" hidden="1" customHeight="1" x14ac:dyDescent="0.2">
      <c r="A14" s="59"/>
      <c r="B14" s="31">
        <v>3326</v>
      </c>
      <c r="C14" s="73" t="s">
        <v>409</v>
      </c>
      <c r="D14" s="53">
        <v>0</v>
      </c>
      <c r="E14" s="182">
        <v>0</v>
      </c>
      <c r="F14" s="112">
        <v>0</v>
      </c>
      <c r="G14" s="111" t="e">
        <f t="shared" si="0"/>
        <v>#DIV/0!</v>
      </c>
    </row>
    <row r="15" spans="1:7" s="51" customFormat="1" ht="15" customHeight="1" x14ac:dyDescent="0.2">
      <c r="A15" s="59"/>
      <c r="B15" s="31">
        <v>3421</v>
      </c>
      <c r="C15" s="73" t="s">
        <v>109</v>
      </c>
      <c r="D15" s="53">
        <v>90</v>
      </c>
      <c r="E15" s="182">
        <v>195.8</v>
      </c>
      <c r="F15" s="112">
        <v>174.9</v>
      </c>
      <c r="G15" s="111">
        <f t="shared" si="0"/>
        <v>89.325842696629209</v>
      </c>
    </row>
    <row r="16" spans="1:7" s="51" customFormat="1" ht="15.75" customHeight="1" x14ac:dyDescent="0.2">
      <c r="A16" s="59"/>
      <c r="B16" s="31">
        <v>3631</v>
      </c>
      <c r="C16" s="73" t="s">
        <v>112</v>
      </c>
      <c r="D16" s="53">
        <v>6876</v>
      </c>
      <c r="E16" s="182">
        <v>7765.6</v>
      </c>
      <c r="F16" s="112">
        <v>5005.3999999999996</v>
      </c>
      <c r="G16" s="111">
        <f t="shared" si="0"/>
        <v>64.456062635211694</v>
      </c>
    </row>
    <row r="17" spans="1:7" s="51" customFormat="1" ht="15.75" customHeight="1" x14ac:dyDescent="0.2">
      <c r="A17" s="59"/>
      <c r="B17" s="31">
        <v>3632</v>
      </c>
      <c r="C17" s="73" t="s">
        <v>113</v>
      </c>
      <c r="D17" s="53">
        <v>0</v>
      </c>
      <c r="E17" s="182">
        <v>46.1</v>
      </c>
      <c r="F17" s="112">
        <v>46</v>
      </c>
      <c r="G17" s="111">
        <f t="shared" si="0"/>
        <v>99.783080260303677</v>
      </c>
    </row>
    <row r="18" spans="1:7" s="51" customFormat="1" ht="15" customHeight="1" x14ac:dyDescent="0.2">
      <c r="A18" s="59"/>
      <c r="B18" s="234">
        <v>3639</v>
      </c>
      <c r="C18" s="59" t="s">
        <v>400</v>
      </c>
      <c r="D18" s="53">
        <v>4838.5</v>
      </c>
      <c r="E18" s="182">
        <v>9973.6</v>
      </c>
      <c r="F18" s="112">
        <v>7942.3</v>
      </c>
      <c r="G18" s="111">
        <f t="shared" si="0"/>
        <v>79.633231731771886</v>
      </c>
    </row>
    <row r="19" spans="1:7" s="51" customFormat="1" ht="15" customHeight="1" x14ac:dyDescent="0.2">
      <c r="A19" s="59"/>
      <c r="B19" s="31">
        <v>3722</v>
      </c>
      <c r="C19" s="73" t="s">
        <v>117</v>
      </c>
      <c r="D19" s="53">
        <v>30976</v>
      </c>
      <c r="E19" s="182">
        <v>38212.1</v>
      </c>
      <c r="F19" s="112">
        <v>27135.1</v>
      </c>
      <c r="G19" s="111">
        <f t="shared" si="0"/>
        <v>71.011799927248177</v>
      </c>
    </row>
    <row r="20" spans="1:7" s="51" customFormat="1" ht="15" hidden="1" customHeight="1" x14ac:dyDescent="0.2">
      <c r="A20" s="59"/>
      <c r="B20" s="31">
        <v>3726</v>
      </c>
      <c r="C20" s="72" t="s">
        <v>118</v>
      </c>
      <c r="D20" s="53">
        <v>0</v>
      </c>
      <c r="E20" s="182">
        <v>0</v>
      </c>
      <c r="F20" s="112">
        <v>0</v>
      </c>
      <c r="G20" s="111" t="e">
        <f t="shared" si="0"/>
        <v>#DIV/0!</v>
      </c>
    </row>
    <row r="21" spans="1:7" s="51" customFormat="1" ht="15" customHeight="1" x14ac:dyDescent="0.2">
      <c r="A21" s="59"/>
      <c r="B21" s="85">
        <v>3745</v>
      </c>
      <c r="C21" s="76" t="s">
        <v>121</v>
      </c>
      <c r="D21" s="53">
        <v>14578.5</v>
      </c>
      <c r="E21" s="182">
        <v>15318.3</v>
      </c>
      <c r="F21" s="112">
        <v>12819</v>
      </c>
      <c r="G21" s="111">
        <f t="shared" si="0"/>
        <v>83.684220833904561</v>
      </c>
    </row>
    <row r="22" spans="1:7" s="51" customFormat="1" ht="15" customHeight="1" x14ac:dyDescent="0.2">
      <c r="A22" s="59"/>
      <c r="B22" s="31">
        <v>4349</v>
      </c>
      <c r="C22" s="59" t="s">
        <v>506</v>
      </c>
      <c r="D22" s="53">
        <v>3841</v>
      </c>
      <c r="E22" s="182">
        <v>3841</v>
      </c>
      <c r="F22" s="112">
        <v>3849</v>
      </c>
      <c r="G22" s="111">
        <f t="shared" si="0"/>
        <v>100.20827909398594</v>
      </c>
    </row>
    <row r="23" spans="1:7" s="51" customFormat="1" ht="15" customHeight="1" thickBot="1" x14ac:dyDescent="0.25">
      <c r="A23" s="135"/>
      <c r="B23" s="262">
        <v>5269</v>
      </c>
      <c r="C23" s="75" t="s">
        <v>573</v>
      </c>
      <c r="D23" s="53">
        <v>0</v>
      </c>
      <c r="E23" s="182">
        <v>75</v>
      </c>
      <c r="F23" s="112">
        <v>70.5</v>
      </c>
      <c r="G23" s="111">
        <f t="shared" si="0"/>
        <v>94</v>
      </c>
    </row>
    <row r="24" spans="1:7" s="51" customFormat="1" ht="15" customHeight="1" thickTop="1" thickBot="1" x14ac:dyDescent="0.25">
      <c r="A24" s="135"/>
      <c r="B24" s="262">
        <v>6171</v>
      </c>
      <c r="C24" s="75" t="s">
        <v>138</v>
      </c>
      <c r="D24" s="53">
        <v>17550</v>
      </c>
      <c r="E24" s="182">
        <v>17835</v>
      </c>
      <c r="F24" s="112">
        <v>15542.6</v>
      </c>
      <c r="G24" s="119">
        <f t="shared" si="0"/>
        <v>87.146621811045705</v>
      </c>
    </row>
    <row r="25" spans="1:7" s="51" customFormat="1" ht="22.5" customHeight="1" thickTop="1" thickBot="1" x14ac:dyDescent="0.3">
      <c r="A25" s="79"/>
      <c r="B25" s="80"/>
      <c r="C25" s="89" t="s">
        <v>351</v>
      </c>
      <c r="D25" s="87">
        <f>SUM(D8:D24)</f>
        <v>89440</v>
      </c>
      <c r="E25" s="185">
        <f>SUM(E8:E24)</f>
        <v>103160.5</v>
      </c>
      <c r="F25" s="204">
        <f t="shared" ref="F25" si="1">SUM(F8:F24)</f>
        <v>81571.200000000012</v>
      </c>
      <c r="G25" s="117">
        <f t="shared" si="0"/>
        <v>79.072125474382162</v>
      </c>
    </row>
    <row r="26" spans="1:7" s="51" customFormat="1" ht="12.75" customHeight="1" x14ac:dyDescent="0.2">
      <c r="A26" s="68"/>
      <c r="B26" s="69"/>
      <c r="C26" s="68"/>
      <c r="D26" s="55"/>
      <c r="E26" s="55"/>
    </row>
    <row r="27" spans="1:7" s="51" customFormat="1" ht="12.75" customHeight="1" thickBot="1" x14ac:dyDescent="0.25">
      <c r="A27" s="68"/>
      <c r="B27" s="69"/>
      <c r="C27" s="68"/>
      <c r="D27" s="55"/>
      <c r="E27" s="55"/>
    </row>
    <row r="28" spans="1:7" s="51" customFormat="1" ht="15.75" x14ac:dyDescent="0.25">
      <c r="A28" s="106" t="s">
        <v>14</v>
      </c>
      <c r="B28" s="107" t="s">
        <v>13</v>
      </c>
      <c r="C28" s="106" t="s">
        <v>12</v>
      </c>
      <c r="D28" s="230" t="s">
        <v>11</v>
      </c>
      <c r="E28" s="230" t="s">
        <v>11</v>
      </c>
      <c r="F28" s="20" t="s">
        <v>0</v>
      </c>
      <c r="G28" s="113" t="s">
        <v>359</v>
      </c>
    </row>
    <row r="29" spans="1:7" s="51" customFormat="1" ht="15.75" customHeight="1" thickBot="1" x14ac:dyDescent="0.3">
      <c r="A29" s="108"/>
      <c r="B29" s="109"/>
      <c r="C29" s="110"/>
      <c r="D29" s="231" t="s">
        <v>10</v>
      </c>
      <c r="E29" s="231" t="s">
        <v>9</v>
      </c>
      <c r="F29" s="217" t="s">
        <v>532</v>
      </c>
      <c r="G29" s="114" t="s">
        <v>360</v>
      </c>
    </row>
    <row r="30" spans="1:7" s="51" customFormat="1" ht="16.5" customHeight="1" thickTop="1" x14ac:dyDescent="0.25">
      <c r="A30" s="57">
        <v>20</v>
      </c>
      <c r="B30" s="57"/>
      <c r="C30" s="86" t="s">
        <v>449</v>
      </c>
      <c r="D30" s="52"/>
      <c r="E30" s="194"/>
      <c r="F30" s="131"/>
      <c r="G30" s="129"/>
    </row>
    <row r="31" spans="1:7" s="51" customFormat="1" ht="16.5" customHeight="1" x14ac:dyDescent="0.2">
      <c r="A31" s="56"/>
      <c r="B31" s="56"/>
      <c r="C31" s="58"/>
      <c r="D31" s="53"/>
      <c r="E31" s="182"/>
      <c r="F31" s="132"/>
      <c r="G31" s="59"/>
    </row>
    <row r="32" spans="1:7" s="51" customFormat="1" ht="15" hidden="1" customHeight="1" x14ac:dyDescent="0.2">
      <c r="A32" s="59"/>
      <c r="B32" s="71">
        <v>3541</v>
      </c>
      <c r="C32" s="59" t="s">
        <v>152</v>
      </c>
      <c r="D32" s="53">
        <v>0</v>
      </c>
      <c r="E32" s="182">
        <v>0</v>
      </c>
      <c r="F32" s="112">
        <v>0</v>
      </c>
      <c r="G32" s="119" t="e">
        <f>(#REF!/E32)*100</f>
        <v>#REF!</v>
      </c>
    </row>
    <row r="33" spans="1:7" s="51" customFormat="1" ht="15" customHeight="1" x14ac:dyDescent="0.2">
      <c r="A33" s="59"/>
      <c r="B33" s="71">
        <v>3599</v>
      </c>
      <c r="C33" s="59" t="s">
        <v>153</v>
      </c>
      <c r="D33" s="53">
        <v>5</v>
      </c>
      <c r="E33" s="182">
        <v>5</v>
      </c>
      <c r="F33" s="112">
        <v>1.1000000000000001</v>
      </c>
      <c r="G33" s="111">
        <f t="shared" ref="G33:G61" si="2">(F33/E33)*100</f>
        <v>22.000000000000004</v>
      </c>
    </row>
    <row r="34" spans="1:7" s="51" customFormat="1" ht="15" hidden="1" customHeight="1" x14ac:dyDescent="0.2">
      <c r="A34" s="59"/>
      <c r="B34" s="71">
        <v>4193</v>
      </c>
      <c r="C34" s="59" t="s">
        <v>154</v>
      </c>
      <c r="D34" s="53">
        <v>0</v>
      </c>
      <c r="E34" s="182">
        <v>0</v>
      </c>
      <c r="F34" s="112">
        <v>0</v>
      </c>
      <c r="G34" s="111" t="e">
        <f t="shared" si="2"/>
        <v>#DIV/0!</v>
      </c>
    </row>
    <row r="35" spans="1:7" s="51" customFormat="1" ht="15" hidden="1" customHeight="1" x14ac:dyDescent="0.2">
      <c r="A35" s="59"/>
      <c r="B35" s="71">
        <v>3900</v>
      </c>
      <c r="C35" s="59" t="s">
        <v>420</v>
      </c>
      <c r="D35" s="53">
        <v>0</v>
      </c>
      <c r="E35" s="182">
        <v>0</v>
      </c>
      <c r="F35" s="112">
        <v>0</v>
      </c>
      <c r="G35" s="111" t="e">
        <f t="shared" si="2"/>
        <v>#DIV/0!</v>
      </c>
    </row>
    <row r="36" spans="1:7" s="51" customFormat="1" ht="15" x14ac:dyDescent="0.2">
      <c r="A36" s="78"/>
      <c r="B36" s="71">
        <v>4312</v>
      </c>
      <c r="C36" s="59" t="s">
        <v>264</v>
      </c>
      <c r="D36" s="53">
        <v>354</v>
      </c>
      <c r="E36" s="182">
        <v>359</v>
      </c>
      <c r="F36" s="112">
        <v>301.89999999999998</v>
      </c>
      <c r="G36" s="111">
        <f t="shared" si="2"/>
        <v>84.094707520891347</v>
      </c>
    </row>
    <row r="37" spans="1:7" s="51" customFormat="1" ht="15" x14ac:dyDescent="0.2">
      <c r="A37" s="78"/>
      <c r="B37" s="71">
        <v>4319</v>
      </c>
      <c r="C37" s="59" t="s">
        <v>323</v>
      </c>
      <c r="D37" s="53">
        <v>464</v>
      </c>
      <c r="E37" s="182">
        <v>464</v>
      </c>
      <c r="F37" s="112">
        <v>386.3</v>
      </c>
      <c r="G37" s="111">
        <f t="shared" si="2"/>
        <v>83.254310344827587</v>
      </c>
    </row>
    <row r="38" spans="1:7" s="51" customFormat="1" ht="15" x14ac:dyDescent="0.2">
      <c r="A38" s="78"/>
      <c r="B38" s="71">
        <v>4329</v>
      </c>
      <c r="C38" s="59" t="s">
        <v>155</v>
      </c>
      <c r="D38" s="53">
        <v>15</v>
      </c>
      <c r="E38" s="182">
        <v>15</v>
      </c>
      <c r="F38" s="112">
        <v>15</v>
      </c>
      <c r="G38" s="111">
        <f t="shared" si="2"/>
        <v>100</v>
      </c>
    </row>
    <row r="39" spans="1:7" s="51" customFormat="1" ht="15" hidden="1" x14ac:dyDescent="0.2">
      <c r="A39" s="59"/>
      <c r="B39" s="71">
        <v>4333</v>
      </c>
      <c r="C39" s="59" t="s">
        <v>156</v>
      </c>
      <c r="D39" s="53">
        <v>0</v>
      </c>
      <c r="E39" s="182">
        <v>0</v>
      </c>
      <c r="F39" s="112">
        <v>0</v>
      </c>
      <c r="G39" s="111" t="e">
        <f t="shared" si="2"/>
        <v>#DIV/0!</v>
      </c>
    </row>
    <row r="40" spans="1:7" s="51" customFormat="1" ht="15" x14ac:dyDescent="0.2">
      <c r="A40" s="59"/>
      <c r="B40" s="71">
        <v>4339</v>
      </c>
      <c r="C40" s="59" t="s">
        <v>157</v>
      </c>
      <c r="D40" s="53">
        <v>4244</v>
      </c>
      <c r="E40" s="182">
        <v>8576.4</v>
      </c>
      <c r="F40" s="112">
        <v>8029.5</v>
      </c>
      <c r="G40" s="111">
        <f t="shared" si="2"/>
        <v>93.623198544844001</v>
      </c>
    </row>
    <row r="41" spans="1:7" s="51" customFormat="1" ht="15" customHeight="1" x14ac:dyDescent="0.2">
      <c r="A41" s="59"/>
      <c r="B41" s="71">
        <v>4342</v>
      </c>
      <c r="C41" s="59" t="s">
        <v>158</v>
      </c>
      <c r="D41" s="53">
        <v>20</v>
      </c>
      <c r="E41" s="182">
        <v>916</v>
      </c>
      <c r="F41" s="112">
        <v>821.9</v>
      </c>
      <c r="G41" s="111">
        <f t="shared" si="2"/>
        <v>89.727074235807862</v>
      </c>
    </row>
    <row r="42" spans="1:7" s="51" customFormat="1" ht="15" customHeight="1" x14ac:dyDescent="0.2">
      <c r="A42" s="59"/>
      <c r="B42" s="71">
        <v>4343</v>
      </c>
      <c r="C42" s="59" t="s">
        <v>159</v>
      </c>
      <c r="D42" s="53">
        <v>50</v>
      </c>
      <c r="E42" s="182">
        <v>46</v>
      </c>
      <c r="F42" s="112">
        <v>0</v>
      </c>
      <c r="G42" s="111">
        <f t="shared" si="2"/>
        <v>0</v>
      </c>
    </row>
    <row r="43" spans="1:7" s="51" customFormat="1" ht="15" customHeight="1" x14ac:dyDescent="0.2">
      <c r="A43" s="59"/>
      <c r="B43" s="71">
        <v>4344</v>
      </c>
      <c r="C43" s="59" t="s">
        <v>281</v>
      </c>
      <c r="D43" s="53">
        <v>95</v>
      </c>
      <c r="E43" s="182">
        <v>200</v>
      </c>
      <c r="F43" s="112">
        <v>199.5</v>
      </c>
      <c r="G43" s="111">
        <f t="shared" si="2"/>
        <v>99.75</v>
      </c>
    </row>
    <row r="44" spans="1:7" s="51" customFormat="1" ht="15" customHeight="1" x14ac:dyDescent="0.2">
      <c r="A44" s="59"/>
      <c r="B44" s="71">
        <v>4349</v>
      </c>
      <c r="C44" s="59" t="s">
        <v>160</v>
      </c>
      <c r="D44" s="53">
        <v>1850</v>
      </c>
      <c r="E44" s="182">
        <v>1749.3</v>
      </c>
      <c r="F44" s="112">
        <v>1473.7</v>
      </c>
      <c r="G44" s="111">
        <f t="shared" si="2"/>
        <v>84.245126622077407</v>
      </c>
    </row>
    <row r="45" spans="1:7" s="51" customFormat="1" ht="15" customHeight="1" x14ac:dyDescent="0.2">
      <c r="A45" s="78"/>
      <c r="B45" s="81">
        <v>4351</v>
      </c>
      <c r="C45" s="78" t="s">
        <v>161</v>
      </c>
      <c r="D45" s="53">
        <v>1554</v>
      </c>
      <c r="E45" s="182">
        <v>2481.1999999999998</v>
      </c>
      <c r="F45" s="112">
        <v>2479.3000000000002</v>
      </c>
      <c r="G45" s="111">
        <f t="shared" si="2"/>
        <v>99.92342414960504</v>
      </c>
    </row>
    <row r="46" spans="1:7" s="51" customFormat="1" ht="15" hidden="1" customHeight="1" x14ac:dyDescent="0.2">
      <c r="A46" s="78"/>
      <c r="B46" s="81">
        <v>4353</v>
      </c>
      <c r="C46" s="78" t="s">
        <v>318</v>
      </c>
      <c r="D46" s="53">
        <v>0</v>
      </c>
      <c r="E46" s="182">
        <v>0</v>
      </c>
      <c r="F46" s="112">
        <v>0</v>
      </c>
      <c r="G46" s="111" t="e">
        <f t="shared" si="2"/>
        <v>#DIV/0!</v>
      </c>
    </row>
    <row r="47" spans="1:7" s="51" customFormat="1" ht="15" customHeight="1" x14ac:dyDescent="0.2">
      <c r="A47" s="78"/>
      <c r="B47" s="81">
        <v>4356</v>
      </c>
      <c r="C47" s="78" t="s">
        <v>265</v>
      </c>
      <c r="D47" s="53">
        <v>135</v>
      </c>
      <c r="E47" s="182">
        <v>341.1</v>
      </c>
      <c r="F47" s="112">
        <v>340.9</v>
      </c>
      <c r="G47" s="111">
        <f t="shared" si="2"/>
        <v>99.941366168279089</v>
      </c>
    </row>
    <row r="48" spans="1:7" s="51" customFormat="1" ht="15" customHeight="1" x14ac:dyDescent="0.2">
      <c r="A48" s="78"/>
      <c r="B48" s="81">
        <v>4357</v>
      </c>
      <c r="C48" s="78" t="s">
        <v>541</v>
      </c>
      <c r="D48" s="53">
        <v>386</v>
      </c>
      <c r="E48" s="182">
        <v>650.29999999999995</v>
      </c>
      <c r="F48" s="112">
        <v>650.20000000000005</v>
      </c>
      <c r="G48" s="111">
        <f t="shared" si="2"/>
        <v>99.984622481931424</v>
      </c>
    </row>
    <row r="49" spans="1:7" s="51" customFormat="1" ht="15" customHeight="1" x14ac:dyDescent="0.2">
      <c r="A49" s="78"/>
      <c r="B49" s="81">
        <v>4358</v>
      </c>
      <c r="C49" s="78" t="s">
        <v>269</v>
      </c>
      <c r="D49" s="53">
        <v>128</v>
      </c>
      <c r="E49" s="182">
        <v>312.39999999999998</v>
      </c>
      <c r="F49" s="112">
        <v>311.5</v>
      </c>
      <c r="G49" s="111">
        <f t="shared" si="2"/>
        <v>99.711907810499369</v>
      </c>
    </row>
    <row r="50" spans="1:7" s="51" customFormat="1" ht="15" customHeight="1" x14ac:dyDescent="0.2">
      <c r="A50" s="78"/>
      <c r="B50" s="81">
        <v>4359</v>
      </c>
      <c r="C50" s="78" t="s">
        <v>268</v>
      </c>
      <c r="D50" s="53">
        <v>33</v>
      </c>
      <c r="E50" s="182">
        <v>103.2</v>
      </c>
      <c r="F50" s="112">
        <v>102.8</v>
      </c>
      <c r="G50" s="111">
        <f t="shared" si="2"/>
        <v>99.612403100775197</v>
      </c>
    </row>
    <row r="51" spans="1:7" s="51" customFormat="1" ht="15" customHeight="1" x14ac:dyDescent="0.2">
      <c r="A51" s="59"/>
      <c r="B51" s="71">
        <v>4371</v>
      </c>
      <c r="C51" s="88" t="s">
        <v>162</v>
      </c>
      <c r="D51" s="53">
        <v>29</v>
      </c>
      <c r="E51" s="182">
        <v>39</v>
      </c>
      <c r="F51" s="112">
        <v>30</v>
      </c>
      <c r="G51" s="111">
        <f t="shared" si="2"/>
        <v>76.923076923076934</v>
      </c>
    </row>
    <row r="52" spans="1:7" s="51" customFormat="1" ht="15" x14ac:dyDescent="0.2">
      <c r="A52" s="59"/>
      <c r="B52" s="71">
        <v>4372</v>
      </c>
      <c r="C52" s="59" t="s">
        <v>282</v>
      </c>
      <c r="D52" s="53">
        <v>33</v>
      </c>
      <c r="E52" s="182">
        <v>33</v>
      </c>
      <c r="F52" s="112">
        <v>18.5</v>
      </c>
      <c r="G52" s="111">
        <f t="shared" si="2"/>
        <v>56.060606060606055</v>
      </c>
    </row>
    <row r="53" spans="1:7" s="51" customFormat="1" ht="15" x14ac:dyDescent="0.2">
      <c r="A53" s="59"/>
      <c r="B53" s="71">
        <v>4374</v>
      </c>
      <c r="C53" s="59" t="s">
        <v>163</v>
      </c>
      <c r="D53" s="53">
        <v>95</v>
      </c>
      <c r="E53" s="182">
        <v>143.6</v>
      </c>
      <c r="F53" s="112">
        <v>143.1</v>
      </c>
      <c r="G53" s="111">
        <f t="shared" si="2"/>
        <v>99.651810584958227</v>
      </c>
    </row>
    <row r="54" spans="1:7" s="51" customFormat="1" ht="15" x14ac:dyDescent="0.2">
      <c r="A54" s="59"/>
      <c r="B54" s="81">
        <v>4376</v>
      </c>
      <c r="C54" s="78" t="s">
        <v>406</v>
      </c>
      <c r="D54" s="53">
        <v>190</v>
      </c>
      <c r="E54" s="182">
        <v>287.10000000000002</v>
      </c>
      <c r="F54" s="112">
        <v>286.2</v>
      </c>
      <c r="G54" s="111">
        <f t="shared" si="2"/>
        <v>99.686520376175537</v>
      </c>
    </row>
    <row r="55" spans="1:7" s="51" customFormat="1" ht="15" hidden="1" x14ac:dyDescent="0.2">
      <c r="A55" s="59"/>
      <c r="B55" s="81">
        <v>4377</v>
      </c>
      <c r="C55" s="78" t="s">
        <v>460</v>
      </c>
      <c r="D55" s="53">
        <v>0</v>
      </c>
      <c r="E55" s="182">
        <v>0</v>
      </c>
      <c r="F55" s="112">
        <v>0</v>
      </c>
      <c r="G55" s="111" t="e">
        <f t="shared" si="2"/>
        <v>#DIV/0!</v>
      </c>
    </row>
    <row r="56" spans="1:7" s="51" customFormat="1" ht="15" x14ac:dyDescent="0.2">
      <c r="A56" s="59"/>
      <c r="B56" s="81">
        <v>4378</v>
      </c>
      <c r="C56" s="78" t="s">
        <v>283</v>
      </c>
      <c r="D56" s="53">
        <v>127</v>
      </c>
      <c r="E56" s="182">
        <v>192.6</v>
      </c>
      <c r="F56" s="112">
        <v>191.6</v>
      </c>
      <c r="G56" s="111">
        <f t="shared" si="2"/>
        <v>99.480789200415359</v>
      </c>
    </row>
    <row r="57" spans="1:7" s="51" customFormat="1" ht="15" x14ac:dyDescent="0.2">
      <c r="A57" s="78"/>
      <c r="B57" s="81">
        <v>4379</v>
      </c>
      <c r="C57" s="78" t="s">
        <v>270</v>
      </c>
      <c r="D57" s="53">
        <v>6331</v>
      </c>
      <c r="E57" s="182">
        <v>8280.7000000000007</v>
      </c>
      <c r="F57" s="112">
        <v>5974.9</v>
      </c>
      <c r="G57" s="111">
        <f t="shared" si="2"/>
        <v>72.154527998840663</v>
      </c>
    </row>
    <row r="58" spans="1:7" s="51" customFormat="1" ht="15" x14ac:dyDescent="0.2">
      <c r="A58" s="78"/>
      <c r="B58" s="81">
        <v>4399</v>
      </c>
      <c r="C58" s="78" t="s">
        <v>164</v>
      </c>
      <c r="D58" s="53">
        <v>2405</v>
      </c>
      <c r="E58" s="182">
        <v>3112.4</v>
      </c>
      <c r="F58" s="112">
        <v>2143</v>
      </c>
      <c r="G58" s="111">
        <f t="shared" si="2"/>
        <v>68.853617786916843</v>
      </c>
    </row>
    <row r="59" spans="1:7" s="51" customFormat="1" ht="15" x14ac:dyDescent="0.2">
      <c r="A59" s="78"/>
      <c r="B59" s="81">
        <v>6171</v>
      </c>
      <c r="C59" s="76" t="s">
        <v>187</v>
      </c>
      <c r="D59" s="53">
        <v>1941</v>
      </c>
      <c r="E59" s="182">
        <v>1941</v>
      </c>
      <c r="F59" s="112">
        <v>1558.4</v>
      </c>
      <c r="G59" s="111">
        <f t="shared" si="2"/>
        <v>80.288511076764564</v>
      </c>
    </row>
    <row r="60" spans="1:7" s="51" customFormat="1" ht="17.25" customHeight="1" thickBot="1" x14ac:dyDescent="0.25">
      <c r="A60" s="56"/>
      <c r="B60" s="56">
        <v>6402</v>
      </c>
      <c r="C60" s="72" t="s">
        <v>139</v>
      </c>
      <c r="D60" s="53">
        <v>0</v>
      </c>
      <c r="E60" s="182">
        <v>400</v>
      </c>
      <c r="F60" s="112">
        <v>371.5</v>
      </c>
      <c r="G60" s="111">
        <f t="shared" si="2"/>
        <v>92.875</v>
      </c>
    </row>
    <row r="61" spans="1:7" s="51" customFormat="1" ht="18.75" customHeight="1" thickTop="1" thickBot="1" x14ac:dyDescent="0.3">
      <c r="A61" s="79"/>
      <c r="B61" s="80"/>
      <c r="C61" s="89" t="s">
        <v>459</v>
      </c>
      <c r="D61" s="87">
        <f t="shared" ref="D61:F61" si="3">SUM(D32:D60)</f>
        <v>20484</v>
      </c>
      <c r="E61" s="185">
        <f t="shared" si="3"/>
        <v>30648.299999999996</v>
      </c>
      <c r="F61" s="204">
        <f t="shared" si="3"/>
        <v>25830.800000000003</v>
      </c>
      <c r="G61" s="117">
        <f t="shared" si="2"/>
        <v>84.281346763115764</v>
      </c>
    </row>
    <row r="62" spans="1:7" s="51" customFormat="1" ht="12.75" customHeight="1" x14ac:dyDescent="0.2">
      <c r="A62" s="68"/>
      <c r="B62" s="69"/>
      <c r="C62" s="68"/>
      <c r="D62" s="55"/>
      <c r="E62" s="55"/>
    </row>
    <row r="63" spans="1:7" s="51" customFormat="1" ht="12.75" customHeight="1" x14ac:dyDescent="0.2">
      <c r="A63" s="68"/>
      <c r="B63" s="69"/>
      <c r="C63" s="68"/>
      <c r="D63" s="55"/>
      <c r="E63" s="55"/>
    </row>
    <row r="64" spans="1:7" s="51" customFormat="1" ht="21" customHeight="1" thickBot="1" x14ac:dyDescent="0.25">
      <c r="A64" s="68"/>
      <c r="B64" s="69"/>
      <c r="C64" s="68"/>
      <c r="D64" s="229"/>
      <c r="E64" s="229"/>
    </row>
    <row r="65" spans="1:7" s="51" customFormat="1" ht="15.75" x14ac:dyDescent="0.25">
      <c r="A65" s="106" t="s">
        <v>14</v>
      </c>
      <c r="B65" s="107" t="s">
        <v>13</v>
      </c>
      <c r="C65" s="106" t="s">
        <v>12</v>
      </c>
      <c r="D65" s="230" t="s">
        <v>11</v>
      </c>
      <c r="E65" s="230" t="s">
        <v>11</v>
      </c>
      <c r="F65" s="20" t="s">
        <v>0</v>
      </c>
      <c r="G65" s="113" t="s">
        <v>359</v>
      </c>
    </row>
    <row r="66" spans="1:7" s="51" customFormat="1" ht="15.75" customHeight="1" thickBot="1" x14ac:dyDescent="0.3">
      <c r="A66" s="108"/>
      <c r="B66" s="109"/>
      <c r="C66" s="110"/>
      <c r="D66" s="231" t="s">
        <v>10</v>
      </c>
      <c r="E66" s="231" t="s">
        <v>9</v>
      </c>
      <c r="F66" s="217" t="s">
        <v>532</v>
      </c>
      <c r="G66" s="114" t="s">
        <v>360</v>
      </c>
    </row>
    <row r="67" spans="1:7" s="51" customFormat="1" ht="16.5" customHeight="1" thickTop="1" x14ac:dyDescent="0.25">
      <c r="A67" s="57">
        <v>30</v>
      </c>
      <c r="B67" s="57"/>
      <c r="C67" s="86" t="s">
        <v>88</v>
      </c>
      <c r="D67" s="52"/>
      <c r="E67" s="194"/>
      <c r="F67" s="131"/>
      <c r="G67" s="129"/>
    </row>
    <row r="68" spans="1:7" s="51" customFormat="1" ht="16.5" customHeight="1" x14ac:dyDescent="0.2">
      <c r="A68" s="56"/>
      <c r="B68" s="56"/>
      <c r="C68" s="58"/>
      <c r="D68" s="53"/>
      <c r="E68" s="182"/>
      <c r="F68" s="132"/>
      <c r="G68" s="59"/>
    </row>
    <row r="69" spans="1:7" s="51" customFormat="1" ht="15" x14ac:dyDescent="0.2">
      <c r="A69" s="59"/>
      <c r="B69" s="56">
        <v>1014</v>
      </c>
      <c r="C69" s="59" t="s">
        <v>574</v>
      </c>
      <c r="D69" s="53">
        <v>0</v>
      </c>
      <c r="E69" s="182">
        <v>3.7</v>
      </c>
      <c r="F69" s="112">
        <v>3.6</v>
      </c>
      <c r="G69" s="111">
        <f t="shared" ref="G69:G95" si="4">(F69/E69)*100</f>
        <v>97.297297297297291</v>
      </c>
    </row>
    <row r="70" spans="1:7" s="51" customFormat="1" ht="15" hidden="1" x14ac:dyDescent="0.2">
      <c r="A70" s="59"/>
      <c r="B70" s="56">
        <v>3341</v>
      </c>
      <c r="C70" s="68" t="s">
        <v>126</v>
      </c>
      <c r="D70" s="53">
        <v>0</v>
      </c>
      <c r="E70" s="182">
        <v>0</v>
      </c>
      <c r="F70" s="112">
        <v>0</v>
      </c>
      <c r="G70" s="111" t="e">
        <f t="shared" si="4"/>
        <v>#DIV/0!</v>
      </c>
    </row>
    <row r="71" spans="1:7" s="51" customFormat="1" ht="15.75" hidden="1" customHeight="1" x14ac:dyDescent="0.2">
      <c r="A71" s="59"/>
      <c r="B71" s="56">
        <v>3319</v>
      </c>
      <c r="C71" s="72" t="s">
        <v>410</v>
      </c>
      <c r="D71" s="53">
        <v>0</v>
      </c>
      <c r="E71" s="182">
        <v>0</v>
      </c>
      <c r="F71" s="112">
        <v>0</v>
      </c>
      <c r="G71" s="111" t="e">
        <f t="shared" si="4"/>
        <v>#DIV/0!</v>
      </c>
    </row>
    <row r="72" spans="1:7" s="51" customFormat="1" ht="15.75" hidden="1" customHeight="1" x14ac:dyDescent="0.2">
      <c r="A72" s="59"/>
      <c r="B72" s="56">
        <v>3326</v>
      </c>
      <c r="C72" s="72" t="s">
        <v>409</v>
      </c>
      <c r="D72" s="53">
        <v>0</v>
      </c>
      <c r="E72" s="182">
        <v>0</v>
      </c>
      <c r="F72" s="112">
        <v>0</v>
      </c>
      <c r="G72" s="111" t="e">
        <f t="shared" si="4"/>
        <v>#DIV/0!</v>
      </c>
    </row>
    <row r="73" spans="1:7" s="51" customFormat="1" ht="15.75" customHeight="1" x14ac:dyDescent="0.2">
      <c r="A73" s="59"/>
      <c r="B73" s="56">
        <v>3349</v>
      </c>
      <c r="C73" s="72" t="s">
        <v>127</v>
      </c>
      <c r="D73" s="53">
        <v>825</v>
      </c>
      <c r="E73" s="182">
        <v>825</v>
      </c>
      <c r="F73" s="112">
        <v>526.29999999999995</v>
      </c>
      <c r="G73" s="111">
        <f t="shared" si="4"/>
        <v>63.79393939393939</v>
      </c>
    </row>
    <row r="74" spans="1:7" s="51" customFormat="1" ht="15.75" customHeight="1" x14ac:dyDescent="0.2">
      <c r="A74" s="59"/>
      <c r="B74" s="71">
        <v>3699</v>
      </c>
      <c r="C74" s="73" t="s">
        <v>116</v>
      </c>
      <c r="D74" s="53">
        <v>400</v>
      </c>
      <c r="E74" s="182">
        <v>540</v>
      </c>
      <c r="F74" s="112">
        <v>402.2</v>
      </c>
      <c r="G74" s="111">
        <f t="shared" si="4"/>
        <v>74.481481481481481</v>
      </c>
    </row>
    <row r="75" spans="1:7" s="51" customFormat="1" ht="15.75" customHeight="1" x14ac:dyDescent="0.2">
      <c r="A75" s="59"/>
      <c r="B75" s="71">
        <v>3733</v>
      </c>
      <c r="C75" s="72" t="s">
        <v>119</v>
      </c>
      <c r="D75" s="53">
        <v>62</v>
      </c>
      <c r="E75" s="182">
        <v>62</v>
      </c>
      <c r="F75" s="112">
        <v>30.1</v>
      </c>
      <c r="G75" s="111">
        <f t="shared" si="4"/>
        <v>48.548387096774199</v>
      </c>
    </row>
    <row r="76" spans="1:7" s="51" customFormat="1" ht="16.5" hidden="1" customHeight="1" x14ac:dyDescent="0.2">
      <c r="A76" s="59"/>
      <c r="B76" s="56">
        <v>3745</v>
      </c>
      <c r="C76" s="72" t="s">
        <v>121</v>
      </c>
      <c r="D76" s="53">
        <v>0</v>
      </c>
      <c r="E76" s="182">
        <v>0</v>
      </c>
      <c r="F76" s="112">
        <v>0</v>
      </c>
      <c r="G76" s="111" t="e">
        <f t="shared" si="4"/>
        <v>#DIV/0!</v>
      </c>
    </row>
    <row r="77" spans="1:7" s="51" customFormat="1" ht="15.75" hidden="1" customHeight="1" x14ac:dyDescent="0.2">
      <c r="A77" s="59"/>
      <c r="B77" s="56">
        <v>3900</v>
      </c>
      <c r="C77" s="59" t="s">
        <v>404</v>
      </c>
      <c r="D77" s="53">
        <v>0</v>
      </c>
      <c r="E77" s="182">
        <v>0</v>
      </c>
      <c r="F77" s="112">
        <v>0</v>
      </c>
      <c r="G77" s="111" t="e">
        <f t="shared" si="4"/>
        <v>#DIV/0!</v>
      </c>
    </row>
    <row r="78" spans="1:7" s="51" customFormat="1" ht="15.75" hidden="1" customHeight="1" x14ac:dyDescent="0.2">
      <c r="A78" s="59"/>
      <c r="B78" s="56">
        <v>5212</v>
      </c>
      <c r="C78" s="59" t="s">
        <v>128</v>
      </c>
      <c r="D78" s="53">
        <v>0</v>
      </c>
      <c r="E78" s="182">
        <v>0</v>
      </c>
      <c r="F78" s="112">
        <v>0</v>
      </c>
      <c r="G78" s="111" t="e">
        <f t="shared" si="4"/>
        <v>#DIV/0!</v>
      </c>
    </row>
    <row r="79" spans="1:7" s="51" customFormat="1" ht="15.75" customHeight="1" x14ac:dyDescent="0.2">
      <c r="A79" s="59"/>
      <c r="B79" s="56">
        <v>5213</v>
      </c>
      <c r="C79" s="59" t="s">
        <v>405</v>
      </c>
      <c r="D79" s="53">
        <v>100</v>
      </c>
      <c r="E79" s="182">
        <v>100</v>
      </c>
      <c r="F79" s="112">
        <v>0</v>
      </c>
      <c r="G79" s="111">
        <f t="shared" si="4"/>
        <v>0</v>
      </c>
    </row>
    <row r="80" spans="1:7" s="51" customFormat="1" ht="15.75" customHeight="1" thickBot="1" x14ac:dyDescent="0.25">
      <c r="A80" s="59"/>
      <c r="B80" s="56">
        <v>5269</v>
      </c>
      <c r="C80" s="75" t="s">
        <v>573</v>
      </c>
      <c r="D80" s="53">
        <v>0</v>
      </c>
      <c r="E80" s="182">
        <v>2775</v>
      </c>
      <c r="F80" s="112">
        <v>2015.2</v>
      </c>
      <c r="G80" s="111">
        <f t="shared" si="4"/>
        <v>72.619819819819824</v>
      </c>
    </row>
    <row r="81" spans="1:7" s="51" customFormat="1" ht="15.75" hidden="1" customHeight="1" thickTop="1" x14ac:dyDescent="0.2">
      <c r="A81" s="59"/>
      <c r="B81" s="56">
        <v>5272</v>
      </c>
      <c r="C81" s="59" t="s">
        <v>129</v>
      </c>
      <c r="D81" s="53">
        <v>0</v>
      </c>
      <c r="E81" s="182">
        <v>0</v>
      </c>
      <c r="F81" s="112">
        <v>0</v>
      </c>
      <c r="G81" s="111" t="e">
        <f t="shared" si="4"/>
        <v>#DIV/0!</v>
      </c>
    </row>
    <row r="82" spans="1:7" s="51" customFormat="1" ht="15.75" customHeight="1" thickTop="1" x14ac:dyDescent="0.2">
      <c r="A82" s="59"/>
      <c r="B82" s="56">
        <v>5279</v>
      </c>
      <c r="C82" s="59" t="s">
        <v>130</v>
      </c>
      <c r="D82" s="53">
        <v>200</v>
      </c>
      <c r="E82" s="182">
        <v>400</v>
      </c>
      <c r="F82" s="112">
        <v>369.3</v>
      </c>
      <c r="G82" s="111">
        <f t="shared" si="4"/>
        <v>92.325000000000003</v>
      </c>
    </row>
    <row r="83" spans="1:7" s="51" customFormat="1" ht="15.75" hidden="1" customHeight="1" x14ac:dyDescent="0.2">
      <c r="A83" s="59"/>
      <c r="B83" s="56">
        <v>5311</v>
      </c>
      <c r="C83" s="59" t="s">
        <v>290</v>
      </c>
      <c r="D83" s="53">
        <v>0</v>
      </c>
      <c r="E83" s="182">
        <v>0</v>
      </c>
      <c r="F83" s="112">
        <v>0</v>
      </c>
      <c r="G83" s="111" t="e">
        <f t="shared" si="4"/>
        <v>#DIV/0!</v>
      </c>
    </row>
    <row r="84" spans="1:7" s="51" customFormat="1" ht="15" x14ac:dyDescent="0.2">
      <c r="A84" s="59"/>
      <c r="B84" s="56">
        <v>5512</v>
      </c>
      <c r="C84" s="68" t="s">
        <v>131</v>
      </c>
      <c r="D84" s="53">
        <v>1150</v>
      </c>
      <c r="E84" s="182">
        <v>1233</v>
      </c>
      <c r="F84" s="112">
        <v>619</v>
      </c>
      <c r="G84" s="111">
        <f t="shared" si="4"/>
        <v>50.202757502027573</v>
      </c>
    </row>
    <row r="85" spans="1:7" s="51" customFormat="1" ht="15.75" customHeight="1" x14ac:dyDescent="0.2">
      <c r="A85" s="59"/>
      <c r="B85" s="56">
        <v>6112</v>
      </c>
      <c r="C85" s="72" t="s">
        <v>132</v>
      </c>
      <c r="D85" s="53">
        <v>7003</v>
      </c>
      <c r="E85" s="182">
        <v>7003</v>
      </c>
      <c r="F85" s="112">
        <v>6265.8</v>
      </c>
      <c r="G85" s="111">
        <f t="shared" si="4"/>
        <v>89.473082964443819</v>
      </c>
    </row>
    <row r="86" spans="1:7" s="51" customFormat="1" ht="15.75" customHeight="1" x14ac:dyDescent="0.2">
      <c r="A86" s="59"/>
      <c r="B86" s="56">
        <v>6114</v>
      </c>
      <c r="C86" s="72" t="s">
        <v>133</v>
      </c>
      <c r="D86" s="53">
        <v>0</v>
      </c>
      <c r="E86" s="182">
        <v>702</v>
      </c>
      <c r="F86" s="112">
        <v>645.1</v>
      </c>
      <c r="G86" s="111">
        <f t="shared" si="4"/>
        <v>91.894586894586894</v>
      </c>
    </row>
    <row r="87" spans="1:7" s="51" customFormat="1" ht="15.75" hidden="1" customHeight="1" x14ac:dyDescent="0.2">
      <c r="A87" s="59"/>
      <c r="B87" s="56">
        <v>6115</v>
      </c>
      <c r="C87" s="72" t="s">
        <v>134</v>
      </c>
      <c r="D87" s="53">
        <v>0</v>
      </c>
      <c r="E87" s="182">
        <v>0</v>
      </c>
      <c r="F87" s="112">
        <v>0</v>
      </c>
      <c r="G87" s="111" t="e">
        <f t="shared" si="4"/>
        <v>#DIV/0!</v>
      </c>
    </row>
    <row r="88" spans="1:7" s="51" customFormat="1" ht="15.75" hidden="1" customHeight="1" x14ac:dyDescent="0.2">
      <c r="A88" s="59"/>
      <c r="B88" s="56">
        <v>6117</v>
      </c>
      <c r="C88" s="72" t="s">
        <v>135</v>
      </c>
      <c r="D88" s="53">
        <v>0</v>
      </c>
      <c r="E88" s="182">
        <v>0</v>
      </c>
      <c r="F88" s="112">
        <v>0</v>
      </c>
      <c r="G88" s="111" t="e">
        <f t="shared" si="4"/>
        <v>#DIV/0!</v>
      </c>
    </row>
    <row r="89" spans="1:7" s="51" customFormat="1" ht="15.75" hidden="1" customHeight="1" x14ac:dyDescent="0.2">
      <c r="A89" s="59"/>
      <c r="B89" s="56">
        <v>6118</v>
      </c>
      <c r="C89" s="72" t="s">
        <v>136</v>
      </c>
      <c r="D89" s="53">
        <v>0</v>
      </c>
      <c r="E89" s="182">
        <v>0</v>
      </c>
      <c r="F89" s="112">
        <v>0</v>
      </c>
      <c r="G89" s="111" t="e">
        <f t="shared" si="4"/>
        <v>#DIV/0!</v>
      </c>
    </row>
    <row r="90" spans="1:7" s="51" customFormat="1" ht="13.5" hidden="1" customHeight="1" x14ac:dyDescent="0.2">
      <c r="A90" s="59"/>
      <c r="B90" s="56">
        <v>6149</v>
      </c>
      <c r="C90" s="72" t="s">
        <v>137</v>
      </c>
      <c r="D90" s="53">
        <v>0</v>
      </c>
      <c r="E90" s="182">
        <v>0</v>
      </c>
      <c r="F90" s="112">
        <v>0</v>
      </c>
      <c r="G90" s="111" t="e">
        <f t="shared" si="4"/>
        <v>#DIV/0!</v>
      </c>
    </row>
    <row r="91" spans="1:7" s="51" customFormat="1" ht="17.25" customHeight="1" x14ac:dyDescent="0.2">
      <c r="A91" s="56"/>
      <c r="B91" s="56">
        <v>6171</v>
      </c>
      <c r="C91" s="72" t="s">
        <v>138</v>
      </c>
      <c r="D91" s="53">
        <v>56335</v>
      </c>
      <c r="E91" s="182">
        <v>66079.399999999994</v>
      </c>
      <c r="F91" s="112">
        <v>45594</v>
      </c>
      <c r="G91" s="111">
        <f t="shared" si="4"/>
        <v>68.998810521887307</v>
      </c>
    </row>
    <row r="92" spans="1:7" s="51" customFormat="1" ht="15" x14ac:dyDescent="0.2">
      <c r="A92" s="59"/>
      <c r="B92" s="71">
        <v>6399</v>
      </c>
      <c r="C92" s="59" t="s">
        <v>581</v>
      </c>
      <c r="D92" s="53">
        <v>0</v>
      </c>
      <c r="E92" s="182">
        <v>9</v>
      </c>
      <c r="F92" s="112">
        <v>8.6</v>
      </c>
      <c r="G92" s="111">
        <f t="shared" si="4"/>
        <v>95.555555555555543</v>
      </c>
    </row>
    <row r="93" spans="1:7" s="51" customFormat="1" ht="17.25" customHeight="1" x14ac:dyDescent="0.2">
      <c r="A93" s="56"/>
      <c r="B93" s="56">
        <v>6402</v>
      </c>
      <c r="C93" s="72" t="s">
        <v>139</v>
      </c>
      <c r="D93" s="53">
        <v>0</v>
      </c>
      <c r="E93" s="182">
        <v>24.5</v>
      </c>
      <c r="F93" s="112">
        <v>24.4</v>
      </c>
      <c r="G93" s="111">
        <f t="shared" si="4"/>
        <v>99.591836734693871</v>
      </c>
    </row>
    <row r="94" spans="1:7" s="51" customFormat="1" ht="15.75" thickBot="1" x14ac:dyDescent="0.25">
      <c r="A94" s="59"/>
      <c r="B94" s="71">
        <v>6409</v>
      </c>
      <c r="C94" s="59" t="s">
        <v>317</v>
      </c>
      <c r="D94" s="53">
        <v>0</v>
      </c>
      <c r="E94" s="182">
        <v>0</v>
      </c>
      <c r="F94" s="112">
        <v>2.1</v>
      </c>
      <c r="G94" s="111" t="e">
        <f t="shared" si="4"/>
        <v>#DIV/0!</v>
      </c>
    </row>
    <row r="95" spans="1:7" s="51" customFormat="1" ht="18.75" customHeight="1" thickTop="1" thickBot="1" x14ac:dyDescent="0.3">
      <c r="A95" s="79"/>
      <c r="B95" s="80"/>
      <c r="C95" s="89" t="s">
        <v>316</v>
      </c>
      <c r="D95" s="87">
        <f>SUM(D69:D94)</f>
        <v>66075</v>
      </c>
      <c r="E95" s="185">
        <f>SUM(E69:E94)</f>
        <v>79756.599999999991</v>
      </c>
      <c r="F95" s="204">
        <f t="shared" ref="F95" si="5">SUM(F69:F94)</f>
        <v>56505.7</v>
      </c>
      <c r="G95" s="117">
        <f t="shared" si="4"/>
        <v>70.847679063550856</v>
      </c>
    </row>
    <row r="96" spans="1:7" s="51" customFormat="1" ht="12.75" customHeight="1" x14ac:dyDescent="0.2">
      <c r="A96" s="68"/>
      <c r="B96" s="69"/>
      <c r="C96" s="68"/>
      <c r="D96" s="55"/>
      <c r="E96" s="55"/>
    </row>
    <row r="97" spans="1:7" s="51" customFormat="1" ht="12.75" customHeight="1" x14ac:dyDescent="0.2">
      <c r="A97" s="68"/>
      <c r="B97" s="69"/>
      <c r="C97" s="68"/>
      <c r="D97" s="55"/>
      <c r="E97" s="55"/>
    </row>
    <row r="98" spans="1:7" s="51" customFormat="1" ht="12.75" customHeight="1" x14ac:dyDescent="0.2">
      <c r="A98" s="68"/>
      <c r="B98" s="69"/>
      <c r="C98" s="68"/>
      <c r="D98" s="55"/>
      <c r="E98" s="55"/>
    </row>
    <row r="99" spans="1:7" s="51" customFormat="1" ht="15.75" customHeight="1" thickBot="1" x14ac:dyDescent="0.25">
      <c r="A99" s="68"/>
      <c r="B99" s="69"/>
      <c r="C99" s="68"/>
      <c r="D99" s="55"/>
      <c r="E99" s="55"/>
    </row>
    <row r="100" spans="1:7" s="51" customFormat="1" ht="15.75" x14ac:dyDescent="0.25">
      <c r="A100" s="106" t="s">
        <v>14</v>
      </c>
      <c r="B100" s="107" t="s">
        <v>13</v>
      </c>
      <c r="C100" s="106" t="s">
        <v>12</v>
      </c>
      <c r="D100" s="230" t="s">
        <v>11</v>
      </c>
      <c r="E100" s="230" t="s">
        <v>11</v>
      </c>
      <c r="F100" s="20" t="s">
        <v>0</v>
      </c>
      <c r="G100" s="113" t="s">
        <v>359</v>
      </c>
    </row>
    <row r="101" spans="1:7" s="51" customFormat="1" ht="15.75" customHeight="1" thickBot="1" x14ac:dyDescent="0.3">
      <c r="A101" s="108"/>
      <c r="B101" s="109"/>
      <c r="C101" s="110"/>
      <c r="D101" s="231" t="s">
        <v>10</v>
      </c>
      <c r="E101" s="231" t="s">
        <v>9</v>
      </c>
      <c r="F101" s="217" t="s">
        <v>532</v>
      </c>
      <c r="G101" s="114" t="s">
        <v>360</v>
      </c>
    </row>
    <row r="102" spans="1:7" s="51" customFormat="1" ht="16.5" thickTop="1" x14ac:dyDescent="0.25">
      <c r="A102" s="57">
        <v>50</v>
      </c>
      <c r="B102" s="70"/>
      <c r="C102" s="92" t="s">
        <v>357</v>
      </c>
      <c r="D102" s="52"/>
      <c r="E102" s="194"/>
      <c r="F102" s="131"/>
      <c r="G102" s="129"/>
    </row>
    <row r="103" spans="1:7" s="51" customFormat="1" ht="14.25" customHeight="1" x14ac:dyDescent="0.2">
      <c r="A103" s="57"/>
      <c r="B103" s="70"/>
      <c r="C103" s="74"/>
      <c r="D103" s="52"/>
      <c r="E103" s="194"/>
      <c r="F103" s="132"/>
      <c r="G103" s="59"/>
    </row>
    <row r="104" spans="1:7" s="51" customFormat="1" ht="15" customHeight="1" x14ac:dyDescent="0.2">
      <c r="A104" s="57"/>
      <c r="B104" s="77">
        <v>2169</v>
      </c>
      <c r="C104" s="78" t="s">
        <v>319</v>
      </c>
      <c r="D104" s="53">
        <v>50</v>
      </c>
      <c r="E104" s="182">
        <v>50</v>
      </c>
      <c r="F104" s="112">
        <v>0</v>
      </c>
      <c r="G104" s="111">
        <f t="shared" ref="G104:G110" si="6">(F104/E104)*100</f>
        <v>0</v>
      </c>
    </row>
    <row r="105" spans="1:7" s="51" customFormat="1" ht="15" customHeight="1" x14ac:dyDescent="0.2">
      <c r="A105" s="57"/>
      <c r="B105" s="56">
        <v>2219</v>
      </c>
      <c r="C105" s="59" t="s">
        <v>180</v>
      </c>
      <c r="D105" s="53">
        <v>420</v>
      </c>
      <c r="E105" s="182">
        <v>375</v>
      </c>
      <c r="F105" s="112">
        <v>294.89999999999998</v>
      </c>
      <c r="G105" s="111">
        <f t="shared" si="6"/>
        <v>78.64</v>
      </c>
    </row>
    <row r="106" spans="1:7" s="51" customFormat="1" ht="15" hidden="1" customHeight="1" x14ac:dyDescent="0.2">
      <c r="A106" s="57"/>
      <c r="B106" s="56">
        <v>2229</v>
      </c>
      <c r="C106" s="59" t="s">
        <v>181</v>
      </c>
      <c r="D106" s="53">
        <v>0</v>
      </c>
      <c r="E106" s="182">
        <v>0</v>
      </c>
      <c r="F106" s="112">
        <v>0</v>
      </c>
      <c r="G106" s="111" t="e">
        <f t="shared" si="6"/>
        <v>#DIV/0!</v>
      </c>
    </row>
    <row r="107" spans="1:7" s="51" customFormat="1" ht="15" customHeight="1" x14ac:dyDescent="0.2">
      <c r="A107" s="57"/>
      <c r="B107" s="56">
        <v>2293</v>
      </c>
      <c r="C107" s="59" t="s">
        <v>320</v>
      </c>
      <c r="D107" s="53">
        <v>27140</v>
      </c>
      <c r="E107" s="182">
        <v>27140</v>
      </c>
      <c r="F107" s="112">
        <v>23299.7</v>
      </c>
      <c r="G107" s="111">
        <f t="shared" si="6"/>
        <v>85.850036845983794</v>
      </c>
    </row>
    <row r="108" spans="1:7" s="51" customFormat="1" ht="15" hidden="1" customHeight="1" x14ac:dyDescent="0.2">
      <c r="A108" s="57"/>
      <c r="B108" s="56">
        <v>2299</v>
      </c>
      <c r="C108" s="59" t="s">
        <v>181</v>
      </c>
      <c r="D108" s="53">
        <v>0</v>
      </c>
      <c r="E108" s="182">
        <v>0</v>
      </c>
      <c r="F108" s="112">
        <v>0</v>
      </c>
      <c r="G108" s="111" t="e">
        <f t="shared" si="6"/>
        <v>#DIV/0!</v>
      </c>
    </row>
    <row r="109" spans="1:7" s="51" customFormat="1" ht="15" customHeight="1" x14ac:dyDescent="0.2">
      <c r="A109" s="57"/>
      <c r="B109" s="77">
        <v>3399</v>
      </c>
      <c r="C109" s="78" t="s">
        <v>182</v>
      </c>
      <c r="D109" s="53">
        <v>200</v>
      </c>
      <c r="E109" s="182">
        <v>200</v>
      </c>
      <c r="F109" s="112">
        <v>26.8</v>
      </c>
      <c r="G109" s="111">
        <f t="shared" si="6"/>
        <v>13.4</v>
      </c>
    </row>
    <row r="110" spans="1:7" s="51" customFormat="1" ht="15.75" thickBot="1" x14ac:dyDescent="0.25">
      <c r="A110" s="78"/>
      <c r="B110" s="77">
        <v>6171</v>
      </c>
      <c r="C110" s="78" t="s">
        <v>273</v>
      </c>
      <c r="D110" s="53">
        <v>28232</v>
      </c>
      <c r="E110" s="182">
        <v>28311</v>
      </c>
      <c r="F110" s="112">
        <v>24410.5</v>
      </c>
      <c r="G110" s="111">
        <f t="shared" si="6"/>
        <v>86.222669633711277</v>
      </c>
    </row>
    <row r="111" spans="1:7" s="51" customFormat="1" ht="15.75" hidden="1" thickBot="1" x14ac:dyDescent="0.25">
      <c r="A111" s="78"/>
      <c r="B111" s="81">
        <v>6402</v>
      </c>
      <c r="C111" s="78" t="s">
        <v>165</v>
      </c>
      <c r="D111" s="53"/>
      <c r="E111" s="182"/>
    </row>
    <row r="112" spans="1:7" s="51" customFormat="1" ht="15.75" hidden="1" thickBot="1" x14ac:dyDescent="0.25">
      <c r="A112" s="78"/>
      <c r="B112" s="81">
        <v>6409</v>
      </c>
      <c r="C112" s="78" t="s">
        <v>166</v>
      </c>
      <c r="D112" s="53"/>
      <c r="E112" s="182"/>
    </row>
    <row r="113" spans="1:7" s="51" customFormat="1" ht="18.75" customHeight="1" thickTop="1" thickBot="1" x14ac:dyDescent="0.3">
      <c r="A113" s="79"/>
      <c r="B113" s="82"/>
      <c r="C113" s="89" t="s">
        <v>168</v>
      </c>
      <c r="D113" s="87">
        <f t="shared" ref="D113:F113" si="7">SUM(D104:D112)</f>
        <v>56042</v>
      </c>
      <c r="E113" s="185">
        <f t="shared" si="7"/>
        <v>56076</v>
      </c>
      <c r="F113" s="204">
        <f t="shared" si="7"/>
        <v>48031.9</v>
      </c>
      <c r="G113" s="117">
        <f t="shared" ref="G113" si="8">(F113/E113)*100</f>
        <v>85.655003923247023</v>
      </c>
    </row>
    <row r="114" spans="1:7" s="51" customFormat="1" ht="22.5" customHeight="1" thickBot="1" x14ac:dyDescent="0.25">
      <c r="A114" s="68"/>
      <c r="B114" s="69"/>
      <c r="C114" s="68"/>
      <c r="D114" s="233"/>
      <c r="E114" s="232"/>
    </row>
    <row r="115" spans="1:7" s="51" customFormat="1" ht="18" customHeight="1" x14ac:dyDescent="0.25">
      <c r="A115" s="106" t="s">
        <v>14</v>
      </c>
      <c r="B115" s="107" t="s">
        <v>13</v>
      </c>
      <c r="C115" s="106" t="s">
        <v>12</v>
      </c>
      <c r="D115" s="230" t="s">
        <v>11</v>
      </c>
      <c r="E115" s="230" t="s">
        <v>11</v>
      </c>
      <c r="F115" s="20" t="s">
        <v>0</v>
      </c>
      <c r="G115" s="113" t="s">
        <v>359</v>
      </c>
    </row>
    <row r="116" spans="1:7" s="51" customFormat="1" ht="18" customHeight="1" thickBot="1" x14ac:dyDescent="0.3">
      <c r="A116" s="108"/>
      <c r="B116" s="109"/>
      <c r="C116" s="110"/>
      <c r="D116" s="231" t="s">
        <v>10</v>
      </c>
      <c r="E116" s="231" t="s">
        <v>9</v>
      </c>
      <c r="F116" s="217" t="s">
        <v>532</v>
      </c>
      <c r="G116" s="114" t="s">
        <v>360</v>
      </c>
    </row>
    <row r="117" spans="1:7" s="51" customFormat="1" ht="18" customHeight="1" thickTop="1" x14ac:dyDescent="0.25">
      <c r="A117" s="57">
        <v>90</v>
      </c>
      <c r="B117" s="57"/>
      <c r="C117" s="92" t="s">
        <v>53</v>
      </c>
      <c r="D117" s="52"/>
      <c r="E117" s="194"/>
      <c r="F117" s="131"/>
      <c r="G117" s="129"/>
    </row>
    <row r="118" spans="1:7" s="51" customFormat="1" ht="15" customHeight="1" x14ac:dyDescent="0.2">
      <c r="A118" s="59"/>
      <c r="B118" s="56"/>
      <c r="C118" s="59"/>
      <c r="D118" s="53"/>
      <c r="E118" s="182"/>
      <c r="F118" s="132"/>
      <c r="G118" s="59"/>
    </row>
    <row r="119" spans="1:7" s="51" customFormat="1" ht="15" customHeight="1" x14ac:dyDescent="0.2">
      <c r="A119" s="59"/>
      <c r="B119" s="56">
        <v>2219</v>
      </c>
      <c r="C119" s="59" t="s">
        <v>95</v>
      </c>
      <c r="D119" s="53">
        <v>2730</v>
      </c>
      <c r="E119" s="182">
        <v>2818.1</v>
      </c>
      <c r="F119" s="112">
        <v>2494.1999999999998</v>
      </c>
      <c r="G119" s="111">
        <f t="shared" ref="G119:G123" si="9">(F119/E119)*100</f>
        <v>88.506440509563177</v>
      </c>
    </row>
    <row r="120" spans="1:7" s="51" customFormat="1" ht="15" customHeight="1" x14ac:dyDescent="0.2">
      <c r="A120" s="59"/>
      <c r="B120" s="56">
        <v>3421</v>
      </c>
      <c r="C120" s="59" t="s">
        <v>287</v>
      </c>
      <c r="D120" s="53">
        <v>797</v>
      </c>
      <c r="E120" s="182">
        <v>904</v>
      </c>
      <c r="F120" s="112">
        <v>790.6</v>
      </c>
      <c r="G120" s="111">
        <f t="shared" si="9"/>
        <v>87.455752212389385</v>
      </c>
    </row>
    <row r="121" spans="1:7" s="51" customFormat="1" ht="15" customHeight="1" x14ac:dyDescent="0.2">
      <c r="A121" s="59"/>
      <c r="B121" s="56">
        <v>4349</v>
      </c>
      <c r="C121" s="59" t="s">
        <v>274</v>
      </c>
      <c r="D121" s="53">
        <v>2124</v>
      </c>
      <c r="E121" s="182">
        <v>2527</v>
      </c>
      <c r="F121" s="112">
        <v>2370.4</v>
      </c>
      <c r="G121" s="111">
        <f t="shared" si="9"/>
        <v>93.802928373565493</v>
      </c>
    </row>
    <row r="122" spans="1:7" s="51" customFormat="1" ht="15" customHeight="1" x14ac:dyDescent="0.2">
      <c r="A122" s="59"/>
      <c r="B122" s="56">
        <v>5311</v>
      </c>
      <c r="C122" s="59" t="s">
        <v>184</v>
      </c>
      <c r="D122" s="53">
        <v>29343</v>
      </c>
      <c r="E122" s="182">
        <v>29748.9</v>
      </c>
      <c r="F122" s="112">
        <v>27549.200000000001</v>
      </c>
      <c r="G122" s="111">
        <f t="shared" si="9"/>
        <v>92.605777020326798</v>
      </c>
    </row>
    <row r="123" spans="1:7" s="51" customFormat="1" ht="16.5" customHeight="1" thickBot="1" x14ac:dyDescent="0.25">
      <c r="A123" s="77"/>
      <c r="B123" s="133">
        <v>6402</v>
      </c>
      <c r="C123" s="134" t="s">
        <v>183</v>
      </c>
      <c r="D123" s="53">
        <v>0</v>
      </c>
      <c r="E123" s="182">
        <v>1</v>
      </c>
      <c r="F123" s="112">
        <v>0</v>
      </c>
      <c r="G123" s="111">
        <f t="shared" si="9"/>
        <v>0</v>
      </c>
    </row>
    <row r="124" spans="1:7" s="51" customFormat="1" ht="16.5" hidden="1" customHeight="1" thickBot="1" x14ac:dyDescent="0.25">
      <c r="A124" s="77"/>
      <c r="B124" s="133">
        <v>6409</v>
      </c>
      <c r="C124" s="134" t="s">
        <v>414</v>
      </c>
      <c r="D124" s="53">
        <v>0</v>
      </c>
      <c r="E124" s="182">
        <v>0</v>
      </c>
      <c r="F124" s="112">
        <v>0</v>
      </c>
      <c r="G124" s="111" t="e">
        <f>(#REF!/E124)*100</f>
        <v>#REF!</v>
      </c>
    </row>
    <row r="125" spans="1:7" s="51" customFormat="1" ht="18.75" customHeight="1" thickTop="1" thickBot="1" x14ac:dyDescent="0.3">
      <c r="A125" s="79"/>
      <c r="B125" s="80"/>
      <c r="C125" s="89" t="s">
        <v>185</v>
      </c>
      <c r="D125" s="87">
        <f t="shared" ref="D125:F125" si="10">SUM(D119,D120,D121,D122,D123,D124)</f>
        <v>34994</v>
      </c>
      <c r="E125" s="185">
        <f t="shared" si="10"/>
        <v>35999</v>
      </c>
      <c r="F125" s="204">
        <f t="shared" si="10"/>
        <v>33204.400000000001</v>
      </c>
      <c r="G125" s="117">
        <f t="shared" ref="G125" si="11">(F125/E125)*100</f>
        <v>92.237006583516205</v>
      </c>
    </row>
    <row r="126" spans="1:7" s="51" customFormat="1" ht="13.5" customHeight="1" thickBot="1" x14ac:dyDescent="0.3">
      <c r="A126" s="96"/>
      <c r="B126" s="97"/>
      <c r="C126" s="98"/>
      <c r="D126" s="99"/>
      <c r="E126" s="99"/>
    </row>
    <row r="127" spans="1:7" s="51" customFormat="1" ht="12" hidden="1" customHeight="1" thickBot="1" x14ac:dyDescent="0.3">
      <c r="A127" s="100"/>
      <c r="B127" s="101"/>
      <c r="C127" s="102"/>
      <c r="D127" s="103"/>
      <c r="E127" s="103"/>
    </row>
    <row r="128" spans="1:7" s="51" customFormat="1" ht="15.75" x14ac:dyDescent="0.25">
      <c r="A128" s="106" t="s">
        <v>14</v>
      </c>
      <c r="B128" s="107" t="s">
        <v>13</v>
      </c>
      <c r="C128" s="106" t="s">
        <v>12</v>
      </c>
      <c r="D128" s="230" t="s">
        <v>11</v>
      </c>
      <c r="E128" s="230" t="s">
        <v>11</v>
      </c>
      <c r="F128" s="20" t="s">
        <v>0</v>
      </c>
      <c r="G128" s="113" t="s">
        <v>359</v>
      </c>
    </row>
    <row r="129" spans="1:7" s="51" customFormat="1" ht="15.75" customHeight="1" thickBot="1" x14ac:dyDescent="0.3">
      <c r="A129" s="108"/>
      <c r="B129" s="109"/>
      <c r="C129" s="110"/>
      <c r="D129" s="231" t="s">
        <v>10</v>
      </c>
      <c r="E129" s="231" t="s">
        <v>9</v>
      </c>
      <c r="F129" s="217" t="s">
        <v>532</v>
      </c>
      <c r="G129" s="114" t="s">
        <v>360</v>
      </c>
    </row>
    <row r="130" spans="1:7" s="51" customFormat="1" ht="16.5" thickTop="1" x14ac:dyDescent="0.25">
      <c r="A130" s="57">
        <v>100</v>
      </c>
      <c r="B130" s="280" t="s">
        <v>358</v>
      </c>
      <c r="C130" s="281"/>
      <c r="D130" s="52"/>
      <c r="E130" s="194"/>
      <c r="F130" s="131"/>
      <c r="G130" s="129"/>
    </row>
    <row r="131" spans="1:7" s="51" customFormat="1" ht="15" x14ac:dyDescent="0.2">
      <c r="A131" s="59"/>
      <c r="B131" s="71"/>
      <c r="C131" s="59"/>
      <c r="D131" s="53"/>
      <c r="E131" s="182"/>
      <c r="F131" s="132"/>
      <c r="G131" s="59"/>
    </row>
    <row r="132" spans="1:7" s="51" customFormat="1" ht="15" x14ac:dyDescent="0.2">
      <c r="A132" s="59"/>
      <c r="B132" s="71">
        <v>1014</v>
      </c>
      <c r="C132" s="59" t="s">
        <v>169</v>
      </c>
      <c r="D132" s="53">
        <v>600</v>
      </c>
      <c r="E132" s="182">
        <v>600</v>
      </c>
      <c r="F132" s="112">
        <v>309.8</v>
      </c>
      <c r="G132" s="111">
        <f t="shared" ref="G132:G151" si="12">(F132/E132)*100</f>
        <v>51.633333333333333</v>
      </c>
    </row>
    <row r="133" spans="1:7" s="51" customFormat="1" ht="15" hidden="1" customHeight="1" x14ac:dyDescent="0.2">
      <c r="A133" s="78"/>
      <c r="B133" s="81">
        <v>1031</v>
      </c>
      <c r="C133" s="78" t="s">
        <v>170</v>
      </c>
      <c r="D133" s="53">
        <v>0</v>
      </c>
      <c r="E133" s="182">
        <v>0</v>
      </c>
      <c r="F133" s="112">
        <v>0</v>
      </c>
      <c r="G133" s="111" t="e">
        <f t="shared" si="12"/>
        <v>#DIV/0!</v>
      </c>
    </row>
    <row r="134" spans="1:7" s="51" customFormat="1" ht="15" x14ac:dyDescent="0.2">
      <c r="A134" s="59"/>
      <c r="B134" s="71">
        <v>1036</v>
      </c>
      <c r="C134" s="59" t="s">
        <v>171</v>
      </c>
      <c r="D134" s="53">
        <v>0</v>
      </c>
      <c r="E134" s="182">
        <v>0</v>
      </c>
      <c r="F134" s="112">
        <v>0</v>
      </c>
      <c r="G134" s="111" t="e">
        <f t="shared" si="12"/>
        <v>#DIV/0!</v>
      </c>
    </row>
    <row r="135" spans="1:7" s="51" customFormat="1" ht="15" hidden="1" customHeight="1" x14ac:dyDescent="0.2">
      <c r="A135" s="78"/>
      <c r="B135" s="81">
        <v>1037</v>
      </c>
      <c r="C135" s="78" t="s">
        <v>172</v>
      </c>
      <c r="D135" s="53">
        <v>0</v>
      </c>
      <c r="E135" s="182">
        <v>0</v>
      </c>
      <c r="F135" s="112">
        <v>0</v>
      </c>
      <c r="G135" s="111" t="e">
        <f t="shared" si="12"/>
        <v>#DIV/0!</v>
      </c>
    </row>
    <row r="136" spans="1:7" s="51" customFormat="1" ht="15" hidden="1" x14ac:dyDescent="0.2">
      <c r="A136" s="78"/>
      <c r="B136" s="81">
        <v>1039</v>
      </c>
      <c r="C136" s="78" t="s">
        <v>173</v>
      </c>
      <c r="D136" s="53">
        <v>0</v>
      </c>
      <c r="E136" s="182">
        <v>0</v>
      </c>
      <c r="F136" s="112">
        <v>0</v>
      </c>
      <c r="G136" s="111" t="e">
        <f t="shared" si="12"/>
        <v>#DIV/0!</v>
      </c>
    </row>
    <row r="137" spans="1:7" s="51" customFormat="1" ht="18" hidden="1" customHeight="1" x14ac:dyDescent="0.2">
      <c r="A137" s="59"/>
      <c r="B137" s="71">
        <v>1036</v>
      </c>
      <c r="C137" s="78" t="s">
        <v>171</v>
      </c>
      <c r="D137" s="53">
        <v>0</v>
      </c>
      <c r="E137" s="182">
        <v>0</v>
      </c>
      <c r="F137" s="112">
        <v>0</v>
      </c>
      <c r="G137" s="111" t="e">
        <f t="shared" si="12"/>
        <v>#DIV/0!</v>
      </c>
    </row>
    <row r="138" spans="1:7" s="51" customFormat="1" ht="18" hidden="1" customHeight="1" x14ac:dyDescent="0.2">
      <c r="A138" s="59"/>
      <c r="B138" s="71">
        <v>1037</v>
      </c>
      <c r="C138" s="78" t="s">
        <v>294</v>
      </c>
      <c r="D138" s="53">
        <v>0</v>
      </c>
      <c r="E138" s="182">
        <v>0</v>
      </c>
      <c r="F138" s="112">
        <v>0</v>
      </c>
      <c r="G138" s="111" t="e">
        <f t="shared" si="12"/>
        <v>#DIV/0!</v>
      </c>
    </row>
    <row r="139" spans="1:7" s="51" customFormat="1" ht="15" x14ac:dyDescent="0.2">
      <c r="A139" s="78"/>
      <c r="B139" s="81">
        <v>1070</v>
      </c>
      <c r="C139" s="78" t="s">
        <v>174</v>
      </c>
      <c r="D139" s="53">
        <v>8</v>
      </c>
      <c r="E139" s="182">
        <v>8</v>
      </c>
      <c r="F139" s="112">
        <v>8</v>
      </c>
      <c r="G139" s="111">
        <f t="shared" si="12"/>
        <v>100</v>
      </c>
    </row>
    <row r="140" spans="1:7" s="51" customFormat="1" ht="15" hidden="1" x14ac:dyDescent="0.2">
      <c r="A140" s="78"/>
      <c r="B140" s="81">
        <v>2331</v>
      </c>
      <c r="C140" s="78" t="s">
        <v>175</v>
      </c>
      <c r="D140" s="53">
        <v>0</v>
      </c>
      <c r="E140" s="182">
        <v>0</v>
      </c>
      <c r="F140" s="112">
        <v>0</v>
      </c>
      <c r="G140" s="111" t="e">
        <f t="shared" si="12"/>
        <v>#DIV/0!</v>
      </c>
    </row>
    <row r="141" spans="1:7" s="51" customFormat="1" ht="15" customHeight="1" x14ac:dyDescent="0.2">
      <c r="A141" s="78"/>
      <c r="B141" s="56">
        <v>2169</v>
      </c>
      <c r="C141" s="59" t="s">
        <v>186</v>
      </c>
      <c r="D141" s="53">
        <v>100</v>
      </c>
      <c r="E141" s="182">
        <v>100</v>
      </c>
      <c r="F141" s="112">
        <v>0</v>
      </c>
      <c r="G141" s="111">
        <f t="shared" si="12"/>
        <v>0</v>
      </c>
    </row>
    <row r="142" spans="1:7" s="51" customFormat="1" ht="15" customHeight="1" x14ac:dyDescent="0.2">
      <c r="A142" s="59"/>
      <c r="B142" s="56">
        <v>3322</v>
      </c>
      <c r="C142" s="59" t="s">
        <v>272</v>
      </c>
      <c r="D142" s="53">
        <v>30</v>
      </c>
      <c r="E142" s="182">
        <v>30</v>
      </c>
      <c r="F142" s="112">
        <v>0</v>
      </c>
      <c r="G142" s="111">
        <f t="shared" si="12"/>
        <v>0</v>
      </c>
    </row>
    <row r="143" spans="1:7" s="51" customFormat="1" ht="15" customHeight="1" x14ac:dyDescent="0.2">
      <c r="A143" s="78"/>
      <c r="B143" s="71">
        <v>3635</v>
      </c>
      <c r="C143" s="73" t="s">
        <v>114</v>
      </c>
      <c r="D143" s="53">
        <v>750</v>
      </c>
      <c r="E143" s="182">
        <v>750</v>
      </c>
      <c r="F143" s="112">
        <v>0</v>
      </c>
      <c r="G143" s="111">
        <f t="shared" si="12"/>
        <v>0</v>
      </c>
    </row>
    <row r="144" spans="1:7" s="51" customFormat="1" ht="15" hidden="1" customHeight="1" x14ac:dyDescent="0.2">
      <c r="A144" s="78"/>
      <c r="B144" s="81">
        <v>3716</v>
      </c>
      <c r="C144" s="78" t="s">
        <v>321</v>
      </c>
      <c r="D144" s="53">
        <v>0</v>
      </c>
      <c r="E144" s="182">
        <v>0</v>
      </c>
      <c r="F144" s="112">
        <v>0</v>
      </c>
      <c r="G144" s="111" t="e">
        <f t="shared" si="12"/>
        <v>#DIV/0!</v>
      </c>
    </row>
    <row r="145" spans="1:7" s="51" customFormat="1" ht="15" customHeight="1" x14ac:dyDescent="0.2">
      <c r="A145" s="78"/>
      <c r="B145" s="81">
        <v>3739</v>
      </c>
      <c r="C145" s="78" t="s">
        <v>176</v>
      </c>
      <c r="D145" s="53">
        <v>50</v>
      </c>
      <c r="E145" s="182">
        <v>50</v>
      </c>
      <c r="F145" s="112">
        <v>0</v>
      </c>
      <c r="G145" s="111">
        <f t="shared" si="12"/>
        <v>0</v>
      </c>
    </row>
    <row r="146" spans="1:7" s="51" customFormat="1" ht="15" x14ac:dyDescent="0.2">
      <c r="A146" s="78"/>
      <c r="B146" s="81">
        <v>3744</v>
      </c>
      <c r="C146" s="78" t="s">
        <v>120</v>
      </c>
      <c r="D146" s="53">
        <v>70</v>
      </c>
      <c r="E146" s="182">
        <v>70</v>
      </c>
      <c r="F146" s="112">
        <v>60.5</v>
      </c>
      <c r="G146" s="111">
        <f t="shared" si="12"/>
        <v>86.428571428571431</v>
      </c>
    </row>
    <row r="147" spans="1:7" s="51" customFormat="1" ht="18" customHeight="1" x14ac:dyDescent="0.2">
      <c r="A147" s="59"/>
      <c r="B147" s="71">
        <v>3749</v>
      </c>
      <c r="C147" s="59" t="s">
        <v>177</v>
      </c>
      <c r="D147" s="53">
        <v>70</v>
      </c>
      <c r="E147" s="182">
        <v>70</v>
      </c>
      <c r="F147" s="112">
        <v>15.5</v>
      </c>
      <c r="G147" s="111">
        <f t="shared" si="12"/>
        <v>22.142857142857142</v>
      </c>
    </row>
    <row r="148" spans="1:7" s="51" customFormat="1" ht="15" hidden="1" x14ac:dyDescent="0.2">
      <c r="A148" s="59"/>
      <c r="B148" s="71">
        <v>5272</v>
      </c>
      <c r="C148" s="59" t="s">
        <v>178</v>
      </c>
      <c r="D148" s="53">
        <v>0</v>
      </c>
      <c r="E148" s="182">
        <v>0</v>
      </c>
      <c r="F148" s="112">
        <v>0</v>
      </c>
      <c r="G148" s="111" t="e">
        <f t="shared" si="12"/>
        <v>#DIV/0!</v>
      </c>
    </row>
    <row r="149" spans="1:7" s="51" customFormat="1" ht="15" hidden="1" x14ac:dyDescent="0.2">
      <c r="A149" s="78"/>
      <c r="B149" s="81">
        <v>6149</v>
      </c>
      <c r="C149" s="78" t="s">
        <v>436</v>
      </c>
      <c r="D149" s="53">
        <v>0</v>
      </c>
      <c r="E149" s="182">
        <v>0</v>
      </c>
      <c r="F149" s="112">
        <v>0</v>
      </c>
      <c r="G149" s="111" t="e">
        <f t="shared" si="12"/>
        <v>#DIV/0!</v>
      </c>
    </row>
    <row r="150" spans="1:7" s="51" customFormat="1" ht="15.75" thickBot="1" x14ac:dyDescent="0.25">
      <c r="A150" s="78"/>
      <c r="B150" s="81">
        <v>6171</v>
      </c>
      <c r="C150" s="78" t="s">
        <v>179</v>
      </c>
      <c r="D150" s="53">
        <v>18275</v>
      </c>
      <c r="E150" s="182">
        <v>18413</v>
      </c>
      <c r="F150" s="112">
        <v>15250.9</v>
      </c>
      <c r="G150" s="111">
        <f t="shared" si="12"/>
        <v>82.826807147124313</v>
      </c>
    </row>
    <row r="151" spans="1:7" s="51" customFormat="1" ht="18.75" customHeight="1" thickTop="1" thickBot="1" x14ac:dyDescent="0.3">
      <c r="A151" s="79"/>
      <c r="B151" s="80"/>
      <c r="C151" s="89" t="s">
        <v>352</v>
      </c>
      <c r="D151" s="87">
        <f t="shared" ref="D151:E151" si="13">SUM(D132:D150)</f>
        <v>19953</v>
      </c>
      <c r="E151" s="185">
        <f t="shared" si="13"/>
        <v>20091</v>
      </c>
      <c r="F151" s="204">
        <f t="shared" ref="F151" si="14">SUM(F132:F150)</f>
        <v>15644.699999999999</v>
      </c>
      <c r="G151" s="117">
        <f t="shared" si="12"/>
        <v>77.869195162012844</v>
      </c>
    </row>
    <row r="152" spans="1:7" s="51" customFormat="1" ht="15.75" customHeight="1" thickBot="1" x14ac:dyDescent="0.3">
      <c r="A152" s="68"/>
      <c r="B152" s="69"/>
      <c r="C152" s="94"/>
      <c r="D152" s="95"/>
      <c r="E152" s="95"/>
    </row>
    <row r="153" spans="1:7" s="51" customFormat="1" ht="10.5" hidden="1" customHeight="1" thickBot="1" x14ac:dyDescent="0.3">
      <c r="A153" s="68"/>
      <c r="B153" s="69"/>
      <c r="C153" s="94"/>
      <c r="D153" s="95"/>
      <c r="E153" s="95"/>
    </row>
    <row r="154" spans="1:7" s="51" customFormat="1" ht="12.75" hidden="1" customHeight="1" thickBot="1" x14ac:dyDescent="0.25">
      <c r="A154" s="68"/>
      <c r="B154" s="69"/>
      <c r="C154" s="68"/>
      <c r="D154" s="55"/>
      <c r="E154" s="55"/>
    </row>
    <row r="155" spans="1:7" s="68" customFormat="1" ht="15.75" hidden="1" customHeight="1" x14ac:dyDescent="0.2">
      <c r="B155" s="69"/>
      <c r="D155" s="55"/>
      <c r="E155" s="55"/>
      <c r="F155" s="51"/>
      <c r="G155" s="51"/>
    </row>
    <row r="156" spans="1:7" s="51" customFormat="1" ht="15.75" x14ac:dyDescent="0.25">
      <c r="A156" s="106" t="s">
        <v>14</v>
      </c>
      <c r="B156" s="107" t="s">
        <v>13</v>
      </c>
      <c r="C156" s="106" t="s">
        <v>12</v>
      </c>
      <c r="D156" s="230" t="s">
        <v>11</v>
      </c>
      <c r="E156" s="230" t="s">
        <v>11</v>
      </c>
      <c r="F156" s="20" t="s">
        <v>0</v>
      </c>
      <c r="G156" s="113" t="s">
        <v>359</v>
      </c>
    </row>
    <row r="157" spans="1:7" s="51" customFormat="1" ht="15.75" customHeight="1" thickBot="1" x14ac:dyDescent="0.3">
      <c r="A157" s="108"/>
      <c r="B157" s="109"/>
      <c r="C157" s="110"/>
      <c r="D157" s="231" t="s">
        <v>10</v>
      </c>
      <c r="E157" s="231" t="s">
        <v>9</v>
      </c>
      <c r="F157" s="217" t="s">
        <v>532</v>
      </c>
      <c r="G157" s="114" t="s">
        <v>360</v>
      </c>
    </row>
    <row r="158" spans="1:7" s="51" customFormat="1" ht="16.5" thickTop="1" x14ac:dyDescent="0.25">
      <c r="A158" s="57">
        <v>110</v>
      </c>
      <c r="B158" s="57"/>
      <c r="C158" s="92" t="s">
        <v>44</v>
      </c>
      <c r="D158" s="52"/>
      <c r="E158" s="194"/>
      <c r="F158" s="131"/>
      <c r="G158" s="129"/>
    </row>
    <row r="159" spans="1:7" s="51" customFormat="1" ht="15.75" x14ac:dyDescent="0.25">
      <c r="A159" s="57"/>
      <c r="B159" s="70"/>
      <c r="C159" s="92"/>
      <c r="D159" s="52"/>
      <c r="E159" s="194"/>
      <c r="F159" s="132"/>
      <c r="G159" s="59"/>
    </row>
    <row r="160" spans="1:7" s="51" customFormat="1" ht="15" x14ac:dyDescent="0.2">
      <c r="A160" s="57"/>
      <c r="B160" s="71">
        <v>2143</v>
      </c>
      <c r="C160" s="59" t="s">
        <v>330</v>
      </c>
      <c r="D160" s="53">
        <v>820</v>
      </c>
      <c r="E160" s="182">
        <v>814</v>
      </c>
      <c r="F160" s="112">
        <v>544.9</v>
      </c>
      <c r="G160" s="111">
        <f t="shared" ref="G160:G197" si="15">(F160/E160)*100</f>
        <v>66.941031941031937</v>
      </c>
    </row>
    <row r="161" spans="1:7" s="51" customFormat="1" ht="15" x14ac:dyDescent="0.2">
      <c r="A161" s="57"/>
      <c r="B161" s="71">
        <v>3111</v>
      </c>
      <c r="C161" s="59" t="s">
        <v>140</v>
      </c>
      <c r="D161" s="53">
        <v>7690</v>
      </c>
      <c r="E161" s="182">
        <v>8303.1</v>
      </c>
      <c r="F161" s="112">
        <v>8292.9</v>
      </c>
      <c r="G161" s="111">
        <f t="shared" si="15"/>
        <v>99.877154315857922</v>
      </c>
    </row>
    <row r="162" spans="1:7" s="51" customFormat="1" ht="15" x14ac:dyDescent="0.2">
      <c r="A162" s="57"/>
      <c r="B162" s="71">
        <v>3113</v>
      </c>
      <c r="C162" s="59" t="s">
        <v>141</v>
      </c>
      <c r="D162" s="53">
        <v>26450</v>
      </c>
      <c r="E162" s="182">
        <v>32027.7</v>
      </c>
      <c r="F162" s="112">
        <v>31252.2</v>
      </c>
      <c r="G162" s="111">
        <f t="shared" si="15"/>
        <v>97.578658473758651</v>
      </c>
    </row>
    <row r="163" spans="1:7" s="51" customFormat="1" ht="15" x14ac:dyDescent="0.2">
      <c r="A163" s="57"/>
      <c r="B163" s="71">
        <v>3231</v>
      </c>
      <c r="C163" s="59" t="s">
        <v>142</v>
      </c>
      <c r="D163" s="53">
        <v>540</v>
      </c>
      <c r="E163" s="182">
        <v>540</v>
      </c>
      <c r="F163" s="112">
        <v>540</v>
      </c>
      <c r="G163" s="111">
        <f t="shared" si="15"/>
        <v>100</v>
      </c>
    </row>
    <row r="164" spans="1:7" s="51" customFormat="1" ht="15" x14ac:dyDescent="0.2">
      <c r="A164" s="57"/>
      <c r="B164" s="71">
        <v>3313</v>
      </c>
      <c r="C164" s="59" t="s">
        <v>143</v>
      </c>
      <c r="D164" s="53">
        <v>1200</v>
      </c>
      <c r="E164" s="182">
        <v>1200</v>
      </c>
      <c r="F164" s="112">
        <v>1100</v>
      </c>
      <c r="G164" s="111">
        <f t="shared" si="15"/>
        <v>91.666666666666657</v>
      </c>
    </row>
    <row r="165" spans="1:7" s="51" customFormat="1" ht="15" x14ac:dyDescent="0.2">
      <c r="A165" s="57"/>
      <c r="B165" s="71">
        <v>3314</v>
      </c>
      <c r="C165" s="59" t="s">
        <v>144</v>
      </c>
      <c r="D165" s="53">
        <v>10950</v>
      </c>
      <c r="E165" s="182">
        <v>11245</v>
      </c>
      <c r="F165" s="112">
        <v>11145</v>
      </c>
      <c r="G165" s="111">
        <f t="shared" si="15"/>
        <v>99.110715873721659</v>
      </c>
    </row>
    <row r="166" spans="1:7" s="51" customFormat="1" ht="15" x14ac:dyDescent="0.2">
      <c r="A166" s="57"/>
      <c r="B166" s="71">
        <v>3315</v>
      </c>
      <c r="C166" s="59" t="s">
        <v>145</v>
      </c>
      <c r="D166" s="53">
        <v>16200</v>
      </c>
      <c r="E166" s="182">
        <v>17024.099999999999</v>
      </c>
      <c r="F166" s="112">
        <v>17022</v>
      </c>
      <c r="G166" s="111">
        <f t="shared" si="15"/>
        <v>99.987664546143421</v>
      </c>
    </row>
    <row r="167" spans="1:7" s="51" customFormat="1" ht="15" x14ac:dyDescent="0.2">
      <c r="A167" s="57"/>
      <c r="B167" s="71">
        <v>3319</v>
      </c>
      <c r="C167" s="59" t="s">
        <v>146</v>
      </c>
      <c r="D167" s="53">
        <v>800</v>
      </c>
      <c r="E167" s="182">
        <v>800</v>
      </c>
      <c r="F167" s="112">
        <v>172.4</v>
      </c>
      <c r="G167" s="111">
        <f t="shared" si="15"/>
        <v>21.55</v>
      </c>
    </row>
    <row r="168" spans="1:7" s="51" customFormat="1" ht="15" x14ac:dyDescent="0.2">
      <c r="A168" s="57"/>
      <c r="B168" s="71">
        <v>3322</v>
      </c>
      <c r="C168" s="59" t="s">
        <v>147</v>
      </c>
      <c r="D168" s="53">
        <v>20</v>
      </c>
      <c r="E168" s="182">
        <v>0</v>
      </c>
      <c r="F168" s="112">
        <v>0</v>
      </c>
      <c r="G168" s="111" t="e">
        <f t="shared" si="15"/>
        <v>#DIV/0!</v>
      </c>
    </row>
    <row r="169" spans="1:7" s="51" customFormat="1" ht="15" x14ac:dyDescent="0.2">
      <c r="A169" s="57"/>
      <c r="B169" s="71">
        <v>3326</v>
      </c>
      <c r="C169" s="59" t="s">
        <v>148</v>
      </c>
      <c r="D169" s="53">
        <v>20</v>
      </c>
      <c r="E169" s="182">
        <v>0</v>
      </c>
      <c r="F169" s="112">
        <v>0</v>
      </c>
      <c r="G169" s="111" t="e">
        <f t="shared" si="15"/>
        <v>#DIV/0!</v>
      </c>
    </row>
    <row r="170" spans="1:7" s="51" customFormat="1" ht="15" x14ac:dyDescent="0.2">
      <c r="A170" s="57"/>
      <c r="B170" s="71">
        <v>3330</v>
      </c>
      <c r="C170" s="59" t="s">
        <v>149</v>
      </c>
      <c r="D170" s="53">
        <v>100</v>
      </c>
      <c r="E170" s="182">
        <v>100</v>
      </c>
      <c r="F170" s="112">
        <v>80</v>
      </c>
      <c r="G170" s="111">
        <f t="shared" si="15"/>
        <v>80</v>
      </c>
    </row>
    <row r="171" spans="1:7" s="51" customFormat="1" ht="15" x14ac:dyDescent="0.2">
      <c r="A171" s="57"/>
      <c r="B171" s="71">
        <v>3392</v>
      </c>
      <c r="C171" s="59" t="s">
        <v>150</v>
      </c>
      <c r="D171" s="53">
        <v>855</v>
      </c>
      <c r="E171" s="182">
        <v>1019</v>
      </c>
      <c r="F171" s="112">
        <v>565.79999999999995</v>
      </c>
      <c r="G171" s="111">
        <f t="shared" si="15"/>
        <v>55.525024533856715</v>
      </c>
    </row>
    <row r="172" spans="1:7" s="51" customFormat="1" ht="15" x14ac:dyDescent="0.2">
      <c r="A172" s="57"/>
      <c r="B172" s="71">
        <v>3412</v>
      </c>
      <c r="C172" s="59" t="s">
        <v>271</v>
      </c>
      <c r="D172" s="53">
        <v>20300</v>
      </c>
      <c r="E172" s="182">
        <v>25845</v>
      </c>
      <c r="F172" s="112">
        <v>24914.799999999999</v>
      </c>
      <c r="G172" s="111">
        <f t="shared" si="15"/>
        <v>96.400851228477464</v>
      </c>
    </row>
    <row r="173" spans="1:7" s="51" customFormat="1" ht="15" x14ac:dyDescent="0.2">
      <c r="A173" s="57"/>
      <c r="B173" s="71">
        <v>3412</v>
      </c>
      <c r="C173" s="59" t="s">
        <v>267</v>
      </c>
      <c r="D173" s="53">
        <v>110</v>
      </c>
      <c r="E173" s="182">
        <v>110</v>
      </c>
      <c r="F173" s="112">
        <v>67.400000000000006</v>
      </c>
      <c r="G173" s="111">
        <f t="shared" si="15"/>
        <v>61.27272727272728</v>
      </c>
    </row>
    <row r="174" spans="1:7" s="51" customFormat="1" ht="15" hidden="1" x14ac:dyDescent="0.2">
      <c r="A174" s="57"/>
      <c r="B174" s="71">
        <v>3412</v>
      </c>
      <c r="C174" s="59" t="s">
        <v>437</v>
      </c>
      <c r="D174" s="53">
        <v>0</v>
      </c>
      <c r="E174" s="182">
        <v>0</v>
      </c>
      <c r="F174" s="112">
        <v>0</v>
      </c>
      <c r="G174" s="111" t="e">
        <f t="shared" si="15"/>
        <v>#DIV/0!</v>
      </c>
    </row>
    <row r="175" spans="1:7" s="51" customFormat="1" ht="15" hidden="1" x14ac:dyDescent="0.2">
      <c r="A175" s="57"/>
      <c r="B175" s="71">
        <v>3412</v>
      </c>
      <c r="C175" s="59" t="s">
        <v>427</v>
      </c>
      <c r="D175" s="53">
        <v>0</v>
      </c>
      <c r="E175" s="182">
        <v>0</v>
      </c>
      <c r="F175" s="112">
        <v>0</v>
      </c>
      <c r="G175" s="111" t="e">
        <f t="shared" si="15"/>
        <v>#DIV/0!</v>
      </c>
    </row>
    <row r="176" spans="1:7" s="51" customFormat="1" ht="15" x14ac:dyDescent="0.2">
      <c r="A176" s="57"/>
      <c r="B176" s="71">
        <v>3419</v>
      </c>
      <c r="C176" s="59" t="s">
        <v>263</v>
      </c>
      <c r="D176" s="53">
        <v>800</v>
      </c>
      <c r="E176" s="182">
        <v>470</v>
      </c>
      <c r="F176" s="112">
        <v>310</v>
      </c>
      <c r="G176" s="111">
        <f t="shared" si="15"/>
        <v>65.957446808510639</v>
      </c>
    </row>
    <row r="177" spans="1:7" s="51" customFormat="1" ht="15" x14ac:dyDescent="0.2">
      <c r="A177" s="57"/>
      <c r="B177" s="71">
        <v>3421</v>
      </c>
      <c r="C177" s="59" t="s">
        <v>262</v>
      </c>
      <c r="D177" s="53">
        <v>12700</v>
      </c>
      <c r="E177" s="182">
        <v>13512</v>
      </c>
      <c r="F177" s="112">
        <v>13057</v>
      </c>
      <c r="G177" s="111">
        <f t="shared" si="15"/>
        <v>96.632622853759614</v>
      </c>
    </row>
    <row r="178" spans="1:7" s="51" customFormat="1" ht="15" x14ac:dyDescent="0.2">
      <c r="A178" s="57"/>
      <c r="B178" s="71">
        <v>3429</v>
      </c>
      <c r="C178" s="59" t="s">
        <v>151</v>
      </c>
      <c r="D178" s="53">
        <v>2700</v>
      </c>
      <c r="E178" s="182">
        <v>2424</v>
      </c>
      <c r="F178" s="112">
        <v>1008</v>
      </c>
      <c r="G178" s="111">
        <f t="shared" si="15"/>
        <v>41.584158415841586</v>
      </c>
    </row>
    <row r="179" spans="1:7" s="51" customFormat="1" ht="15" hidden="1" x14ac:dyDescent="0.2">
      <c r="A179" s="57"/>
      <c r="B179" s="71">
        <v>3639</v>
      </c>
      <c r="C179" s="59" t="s">
        <v>462</v>
      </c>
      <c r="D179" s="53">
        <v>0</v>
      </c>
      <c r="E179" s="182">
        <v>0</v>
      </c>
      <c r="F179" s="112">
        <v>0</v>
      </c>
      <c r="G179" s="111" t="e">
        <f t="shared" si="15"/>
        <v>#DIV/0!</v>
      </c>
    </row>
    <row r="180" spans="1:7" s="51" customFormat="1" ht="15" x14ac:dyDescent="0.2">
      <c r="A180" s="57"/>
      <c r="B180" s="81">
        <v>3900</v>
      </c>
      <c r="C180" s="78" t="s">
        <v>461</v>
      </c>
      <c r="D180" s="53">
        <v>559</v>
      </c>
      <c r="E180" s="182">
        <v>559</v>
      </c>
      <c r="F180" s="112">
        <v>559</v>
      </c>
      <c r="G180" s="111">
        <f t="shared" si="15"/>
        <v>100</v>
      </c>
    </row>
    <row r="181" spans="1:7" s="51" customFormat="1" ht="15" hidden="1" x14ac:dyDescent="0.2">
      <c r="A181" s="57"/>
      <c r="B181" s="81">
        <v>4312</v>
      </c>
      <c r="C181" s="78" t="s">
        <v>529</v>
      </c>
      <c r="D181" s="53">
        <v>0</v>
      </c>
      <c r="E181" s="182">
        <v>0</v>
      </c>
      <c r="F181" s="112">
        <v>0</v>
      </c>
      <c r="G181" s="111" t="e">
        <f t="shared" si="15"/>
        <v>#DIV/0!</v>
      </c>
    </row>
    <row r="182" spans="1:7" s="51" customFormat="1" ht="15" x14ac:dyDescent="0.2">
      <c r="A182" s="57"/>
      <c r="B182" s="81">
        <v>4351</v>
      </c>
      <c r="C182" s="78" t="s">
        <v>161</v>
      </c>
      <c r="D182" s="53">
        <v>1902</v>
      </c>
      <c r="E182" s="182">
        <v>1902</v>
      </c>
      <c r="F182" s="112">
        <v>1902</v>
      </c>
      <c r="G182" s="111">
        <f t="shared" si="15"/>
        <v>100</v>
      </c>
    </row>
    <row r="183" spans="1:7" s="51" customFormat="1" ht="15" x14ac:dyDescent="0.2">
      <c r="A183" s="57"/>
      <c r="B183" s="81">
        <v>4356</v>
      </c>
      <c r="C183" s="78" t="s">
        <v>265</v>
      </c>
      <c r="D183" s="53">
        <v>740</v>
      </c>
      <c r="E183" s="182">
        <v>2190.5</v>
      </c>
      <c r="F183" s="112">
        <v>2147.4</v>
      </c>
      <c r="G183" s="111">
        <f t="shared" si="15"/>
        <v>98.0324126911664</v>
      </c>
    </row>
    <row r="184" spans="1:7" s="51" customFormat="1" ht="15" x14ac:dyDescent="0.2">
      <c r="A184" s="57"/>
      <c r="B184" s="81">
        <v>4357</v>
      </c>
      <c r="C184" s="78" t="s">
        <v>266</v>
      </c>
      <c r="D184" s="53">
        <v>20692</v>
      </c>
      <c r="E184" s="182">
        <v>69718.3</v>
      </c>
      <c r="F184" s="112">
        <v>67989.100000000006</v>
      </c>
      <c r="G184" s="111">
        <f t="shared" si="15"/>
        <v>97.519732982588508</v>
      </c>
    </row>
    <row r="185" spans="1:7" s="51" customFormat="1" ht="15" x14ac:dyDescent="0.2">
      <c r="A185" s="57"/>
      <c r="B185" s="81">
        <v>4359</v>
      </c>
      <c r="C185" s="78" t="s">
        <v>268</v>
      </c>
      <c r="D185" s="53">
        <v>2820</v>
      </c>
      <c r="E185" s="182">
        <v>4906.3</v>
      </c>
      <c r="F185" s="112">
        <v>4778.8</v>
      </c>
      <c r="G185" s="111">
        <f t="shared" si="15"/>
        <v>97.401300368913439</v>
      </c>
    </row>
    <row r="186" spans="1:7" s="51" customFormat="1" ht="15" x14ac:dyDescent="0.2">
      <c r="A186" s="57"/>
      <c r="B186" s="81">
        <v>5269</v>
      </c>
      <c r="C186" s="78" t="s">
        <v>573</v>
      </c>
      <c r="D186" s="53">
        <v>0</v>
      </c>
      <c r="E186" s="182">
        <v>1200</v>
      </c>
      <c r="F186" s="112">
        <v>0</v>
      </c>
      <c r="G186" s="111">
        <f t="shared" si="15"/>
        <v>0</v>
      </c>
    </row>
    <row r="187" spans="1:7" s="51" customFormat="1" ht="15" hidden="1" x14ac:dyDescent="0.2">
      <c r="A187" s="57"/>
      <c r="B187" s="81">
        <v>4379</v>
      </c>
      <c r="C187" s="78" t="s">
        <v>411</v>
      </c>
      <c r="D187" s="53">
        <v>0</v>
      </c>
      <c r="E187" s="182">
        <v>0</v>
      </c>
      <c r="F187" s="112">
        <v>0</v>
      </c>
      <c r="G187" s="111" t="e">
        <f t="shared" si="15"/>
        <v>#DIV/0!</v>
      </c>
    </row>
    <row r="188" spans="1:7" s="51" customFormat="1" ht="15" customHeight="1" x14ac:dyDescent="0.2">
      <c r="A188" s="59"/>
      <c r="B188" s="71">
        <v>6171</v>
      </c>
      <c r="C188" s="59" t="s">
        <v>507</v>
      </c>
      <c r="D188" s="53">
        <v>16199</v>
      </c>
      <c r="E188" s="182">
        <v>16750.400000000001</v>
      </c>
      <c r="F188" s="112">
        <v>12489.3</v>
      </c>
      <c r="G188" s="111">
        <f t="shared" si="15"/>
        <v>74.561204508549039</v>
      </c>
    </row>
    <row r="189" spans="1:7" s="51" customFormat="1" ht="15" customHeight="1" x14ac:dyDescent="0.2">
      <c r="A189" s="59"/>
      <c r="B189" s="71">
        <v>6223</v>
      </c>
      <c r="C189" s="59" t="s">
        <v>167</v>
      </c>
      <c r="D189" s="53">
        <v>20</v>
      </c>
      <c r="E189" s="182">
        <v>20</v>
      </c>
      <c r="F189" s="112">
        <v>0</v>
      </c>
      <c r="G189" s="111">
        <f t="shared" si="15"/>
        <v>0</v>
      </c>
    </row>
    <row r="190" spans="1:7" s="51" customFormat="1" ht="15" customHeight="1" x14ac:dyDescent="0.2">
      <c r="A190" s="59"/>
      <c r="B190" s="56">
        <v>6310</v>
      </c>
      <c r="C190" s="59" t="s">
        <v>188</v>
      </c>
      <c r="D190" s="53">
        <v>2082</v>
      </c>
      <c r="E190" s="182">
        <v>1969</v>
      </c>
      <c r="F190" s="112">
        <v>1727.5</v>
      </c>
      <c r="G190" s="111">
        <f t="shared" si="15"/>
        <v>87.734890807516507</v>
      </c>
    </row>
    <row r="191" spans="1:7" s="51" customFormat="1" ht="15" x14ac:dyDescent="0.2">
      <c r="A191" s="59"/>
      <c r="B191" s="56">
        <v>6399</v>
      </c>
      <c r="C191" s="59" t="s">
        <v>189</v>
      </c>
      <c r="D191" s="53">
        <v>15012</v>
      </c>
      <c r="E191" s="182">
        <v>14497.8</v>
      </c>
      <c r="F191" s="112">
        <v>13295.1</v>
      </c>
      <c r="G191" s="111">
        <f t="shared" si="15"/>
        <v>91.704258577163429</v>
      </c>
    </row>
    <row r="192" spans="1:7" s="51" customFormat="1" ht="18" hidden="1" customHeight="1" x14ac:dyDescent="0.2">
      <c r="A192" s="59"/>
      <c r="B192" s="56">
        <v>6402</v>
      </c>
      <c r="C192" s="59" t="s">
        <v>190</v>
      </c>
      <c r="D192" s="53">
        <v>0</v>
      </c>
      <c r="E192" s="182">
        <v>0</v>
      </c>
      <c r="F192" s="112">
        <v>0</v>
      </c>
      <c r="G192" s="111" t="e">
        <f t="shared" si="15"/>
        <v>#DIV/0!</v>
      </c>
    </row>
    <row r="193" spans="1:7" s="51" customFormat="1" ht="15" hidden="1" x14ac:dyDescent="0.2">
      <c r="A193" s="59"/>
      <c r="B193" s="56">
        <v>6409</v>
      </c>
      <c r="C193" s="59" t="s">
        <v>401</v>
      </c>
      <c r="D193" s="53">
        <v>0</v>
      </c>
      <c r="E193" s="182">
        <v>0</v>
      </c>
      <c r="F193" s="112">
        <v>0</v>
      </c>
      <c r="G193" s="111" t="e">
        <f t="shared" si="15"/>
        <v>#DIV/0!</v>
      </c>
    </row>
    <row r="194" spans="1:7" s="51" customFormat="1" ht="18" customHeight="1" x14ac:dyDescent="0.2">
      <c r="A194" s="59"/>
      <c r="B194" s="56">
        <v>6402</v>
      </c>
      <c r="C194" s="59" t="s">
        <v>190</v>
      </c>
      <c r="D194" s="53">
        <v>0</v>
      </c>
      <c r="E194" s="182">
        <v>433.3</v>
      </c>
      <c r="F194" s="112">
        <v>432.5</v>
      </c>
      <c r="G194" s="111">
        <f t="shared" si="15"/>
        <v>99.815370413108695</v>
      </c>
    </row>
    <row r="195" spans="1:7" s="51" customFormat="1" ht="17.25" customHeight="1" x14ac:dyDescent="0.2">
      <c r="A195" s="59"/>
      <c r="B195" s="56">
        <v>6409</v>
      </c>
      <c r="C195" s="59" t="s">
        <v>191</v>
      </c>
      <c r="D195" s="53">
        <v>0</v>
      </c>
      <c r="E195" s="182">
        <v>10</v>
      </c>
      <c r="F195" s="112">
        <v>0</v>
      </c>
      <c r="G195" s="111">
        <f t="shared" si="15"/>
        <v>0</v>
      </c>
    </row>
    <row r="196" spans="1:7" s="51" customFormat="1" ht="15.75" customHeight="1" thickBot="1" x14ac:dyDescent="0.25">
      <c r="A196" s="135"/>
      <c r="B196" s="136">
        <v>6409</v>
      </c>
      <c r="C196" s="135" t="s">
        <v>393</v>
      </c>
      <c r="D196" s="53">
        <v>5000</v>
      </c>
      <c r="E196" s="182">
        <v>524.29999999999995</v>
      </c>
      <c r="F196" s="112">
        <v>0</v>
      </c>
      <c r="G196" s="111">
        <f t="shared" si="15"/>
        <v>0</v>
      </c>
    </row>
    <row r="197" spans="1:7" s="51" customFormat="1" ht="18.75" customHeight="1" thickTop="1" thickBot="1" x14ac:dyDescent="0.3">
      <c r="A197" s="79"/>
      <c r="B197" s="80"/>
      <c r="C197" s="89" t="s">
        <v>192</v>
      </c>
      <c r="D197" s="87">
        <f t="shared" ref="D197:E197" si="16">SUM(D160:D196)</f>
        <v>167281</v>
      </c>
      <c r="E197" s="185">
        <f t="shared" si="16"/>
        <v>230114.79999999996</v>
      </c>
      <c r="F197" s="204">
        <f t="shared" ref="F197" si="17">SUM(F160:F196)</f>
        <v>215393.09999999998</v>
      </c>
      <c r="G197" s="117">
        <f t="shared" si="15"/>
        <v>93.602454079442097</v>
      </c>
    </row>
    <row r="198" spans="1:7" s="51" customFormat="1" ht="17.25" customHeight="1" thickBot="1" x14ac:dyDescent="0.25">
      <c r="A198" s="68"/>
      <c r="B198" s="69"/>
      <c r="C198" s="68"/>
      <c r="D198" s="55"/>
      <c r="E198" s="55"/>
    </row>
    <row r="199" spans="1:7" s="51" customFormat="1" ht="13.5" hidden="1" customHeight="1" x14ac:dyDescent="0.2">
      <c r="A199" s="68"/>
      <c r="B199" s="69"/>
      <c r="C199" s="68"/>
      <c r="D199" s="55"/>
      <c r="E199" s="55"/>
    </row>
    <row r="200" spans="1:7" s="51" customFormat="1" ht="13.5" hidden="1" customHeight="1" x14ac:dyDescent="0.2">
      <c r="A200" s="68"/>
      <c r="B200" s="69"/>
      <c r="C200" s="68"/>
      <c r="D200" s="55"/>
      <c r="E200" s="55"/>
    </row>
    <row r="201" spans="1:7" s="51" customFormat="1" ht="13.5" hidden="1" customHeight="1" x14ac:dyDescent="0.2">
      <c r="A201" s="68"/>
      <c r="B201" s="69"/>
      <c r="C201" s="68"/>
      <c r="D201" s="55"/>
      <c r="E201" s="55"/>
    </row>
    <row r="202" spans="1:7" s="51" customFormat="1" ht="13.5" hidden="1" customHeight="1" x14ac:dyDescent="0.2">
      <c r="A202" s="68"/>
      <c r="B202" s="69"/>
      <c r="C202" s="68"/>
      <c r="D202" s="55"/>
      <c r="E202" s="55"/>
    </row>
    <row r="203" spans="1:7" s="51" customFormat="1" ht="13.5" hidden="1" customHeight="1" x14ac:dyDescent="0.2">
      <c r="A203" s="68"/>
      <c r="B203" s="69"/>
      <c r="C203" s="68"/>
      <c r="D203" s="55"/>
      <c r="E203" s="55"/>
    </row>
    <row r="204" spans="1:7" s="51" customFormat="1" ht="6" hidden="1" customHeight="1" thickBot="1" x14ac:dyDescent="0.25">
      <c r="A204" s="68"/>
      <c r="B204" s="69"/>
      <c r="C204" s="68"/>
      <c r="D204" s="55"/>
      <c r="E204" s="55"/>
    </row>
    <row r="205" spans="1:7" s="51" customFormat="1" ht="2.25" hidden="1" customHeight="1" thickBot="1" x14ac:dyDescent="0.25">
      <c r="A205" s="68"/>
      <c r="B205" s="69"/>
      <c r="C205" s="68"/>
      <c r="D205" s="55"/>
      <c r="E205" s="55"/>
    </row>
    <row r="206" spans="1:7" s="51" customFormat="1" ht="15.75" x14ac:dyDescent="0.25">
      <c r="A206" s="106" t="s">
        <v>14</v>
      </c>
      <c r="B206" s="107" t="s">
        <v>13</v>
      </c>
      <c r="C206" s="106" t="s">
        <v>12</v>
      </c>
      <c r="D206" s="230" t="s">
        <v>11</v>
      </c>
      <c r="E206" s="230" t="s">
        <v>11</v>
      </c>
      <c r="F206" s="20" t="s">
        <v>0</v>
      </c>
      <c r="G206" s="113" t="s">
        <v>359</v>
      </c>
    </row>
    <row r="207" spans="1:7" s="51" customFormat="1" ht="15.75" customHeight="1" thickBot="1" x14ac:dyDescent="0.3">
      <c r="A207" s="108"/>
      <c r="B207" s="109"/>
      <c r="C207" s="110"/>
      <c r="D207" s="231" t="s">
        <v>10</v>
      </c>
      <c r="E207" s="231" t="s">
        <v>9</v>
      </c>
      <c r="F207" s="217" t="s">
        <v>532</v>
      </c>
      <c r="G207" s="114" t="s">
        <v>360</v>
      </c>
    </row>
    <row r="208" spans="1:7" s="51" customFormat="1" ht="16.5" thickTop="1" x14ac:dyDescent="0.25">
      <c r="A208" s="57">
        <v>120</v>
      </c>
      <c r="B208" s="57"/>
      <c r="C208" s="86" t="s">
        <v>30</v>
      </c>
      <c r="D208" s="52"/>
      <c r="E208" s="194"/>
      <c r="F208" s="131"/>
      <c r="G208" s="129"/>
    </row>
    <row r="209" spans="1:7" s="51" customFormat="1" ht="15" customHeight="1" x14ac:dyDescent="0.2">
      <c r="A209" s="59"/>
      <c r="B209" s="56"/>
      <c r="C209" s="58"/>
      <c r="D209" s="53"/>
      <c r="E209" s="182"/>
      <c r="F209" s="132"/>
      <c r="G209" s="59"/>
    </row>
    <row r="210" spans="1:7" s="51" customFormat="1" ht="15" customHeight="1" x14ac:dyDescent="0.2">
      <c r="A210" s="59"/>
      <c r="B210" s="56">
        <v>1014</v>
      </c>
      <c r="C210" s="59" t="s">
        <v>275</v>
      </c>
      <c r="D210" s="53">
        <v>65</v>
      </c>
      <c r="E210" s="182">
        <v>85</v>
      </c>
      <c r="F210" s="112">
        <v>30.8</v>
      </c>
      <c r="G210" s="111">
        <f t="shared" ref="G210:G254" si="18">(F210/E210)*100</f>
        <v>36.235294117647058</v>
      </c>
    </row>
    <row r="211" spans="1:7" s="51" customFormat="1" ht="15" hidden="1" customHeight="1" x14ac:dyDescent="0.2">
      <c r="A211" s="59"/>
      <c r="B211" s="56">
        <v>2143</v>
      </c>
      <c r="C211" s="59" t="s">
        <v>93</v>
      </c>
      <c r="D211" s="53">
        <v>0</v>
      </c>
      <c r="E211" s="182">
        <v>0</v>
      </c>
      <c r="F211" s="112">
        <v>0</v>
      </c>
      <c r="G211" s="111" t="e">
        <f t="shared" si="18"/>
        <v>#DIV/0!</v>
      </c>
    </row>
    <row r="212" spans="1:7" s="51" customFormat="1" ht="15" customHeight="1" x14ac:dyDescent="0.2">
      <c r="A212" s="59"/>
      <c r="B212" s="56">
        <v>2212</v>
      </c>
      <c r="C212" s="59" t="s">
        <v>94</v>
      </c>
      <c r="D212" s="53">
        <v>12853</v>
      </c>
      <c r="E212" s="182">
        <v>12543.1</v>
      </c>
      <c r="F212" s="112">
        <v>8679.4</v>
      </c>
      <c r="G212" s="111">
        <f t="shared" si="18"/>
        <v>69.196610088415142</v>
      </c>
    </row>
    <row r="213" spans="1:7" s="51" customFormat="1" ht="15" customHeight="1" x14ac:dyDescent="0.2">
      <c r="A213" s="59"/>
      <c r="B213" s="56">
        <v>2219</v>
      </c>
      <c r="C213" s="59" t="s">
        <v>95</v>
      </c>
      <c r="D213" s="53">
        <v>31779</v>
      </c>
      <c r="E213" s="182">
        <v>39464.1</v>
      </c>
      <c r="F213" s="112">
        <v>22861.200000000001</v>
      </c>
      <c r="G213" s="111">
        <f t="shared" si="18"/>
        <v>57.929105186739349</v>
      </c>
    </row>
    <row r="214" spans="1:7" s="51" customFormat="1" ht="15" customHeight="1" x14ac:dyDescent="0.2">
      <c r="A214" s="59"/>
      <c r="B214" s="56">
        <v>2221</v>
      </c>
      <c r="C214" s="59" t="s">
        <v>96</v>
      </c>
      <c r="D214" s="53">
        <v>339</v>
      </c>
      <c r="E214" s="182">
        <v>1409.9</v>
      </c>
      <c r="F214" s="112">
        <v>1409.8</v>
      </c>
      <c r="G214" s="111">
        <f t="shared" si="18"/>
        <v>99.992907298389937</v>
      </c>
    </row>
    <row r="215" spans="1:7" s="51" customFormat="1" ht="15" customHeight="1" x14ac:dyDescent="0.2">
      <c r="A215" s="59"/>
      <c r="B215" s="56">
        <v>2310</v>
      </c>
      <c r="C215" s="59" t="s">
        <v>193</v>
      </c>
      <c r="D215" s="53">
        <v>10</v>
      </c>
      <c r="E215" s="182">
        <v>10</v>
      </c>
      <c r="F215" s="112">
        <v>0</v>
      </c>
      <c r="G215" s="111">
        <f t="shared" si="18"/>
        <v>0</v>
      </c>
    </row>
    <row r="216" spans="1:7" s="51" customFormat="1" ht="15" hidden="1" customHeight="1" x14ac:dyDescent="0.2">
      <c r="A216" s="59"/>
      <c r="B216" s="56">
        <v>2321</v>
      </c>
      <c r="C216" s="73" t="s">
        <v>347</v>
      </c>
      <c r="D216" s="53">
        <v>0</v>
      </c>
      <c r="E216" s="182">
        <v>0</v>
      </c>
      <c r="F216" s="112">
        <v>0</v>
      </c>
      <c r="G216" s="111" t="e">
        <f t="shared" si="18"/>
        <v>#DIV/0!</v>
      </c>
    </row>
    <row r="217" spans="1:7" s="51" customFormat="1" ht="15" customHeight="1" x14ac:dyDescent="0.2">
      <c r="A217" s="59"/>
      <c r="B217" s="56">
        <v>2333</v>
      </c>
      <c r="C217" s="59" t="s">
        <v>327</v>
      </c>
      <c r="D217" s="53">
        <v>200</v>
      </c>
      <c r="E217" s="182">
        <v>356.1</v>
      </c>
      <c r="F217" s="112">
        <v>156.1</v>
      </c>
      <c r="G217" s="111">
        <f t="shared" si="18"/>
        <v>43.836001123279971</v>
      </c>
    </row>
    <row r="218" spans="1:7" s="51" customFormat="1" ht="15" customHeight="1" x14ac:dyDescent="0.2">
      <c r="A218" s="59"/>
      <c r="B218" s="56">
        <v>3111</v>
      </c>
      <c r="C218" s="59" t="s">
        <v>328</v>
      </c>
      <c r="D218" s="53">
        <v>1606</v>
      </c>
      <c r="E218" s="182">
        <v>2289.6999999999998</v>
      </c>
      <c r="F218" s="112">
        <v>227.7</v>
      </c>
      <c r="G218" s="111">
        <f t="shared" si="18"/>
        <v>9.9445342184565657</v>
      </c>
    </row>
    <row r="219" spans="1:7" s="51" customFormat="1" ht="15" customHeight="1" x14ac:dyDescent="0.2">
      <c r="A219" s="59"/>
      <c r="B219" s="56">
        <v>3113</v>
      </c>
      <c r="C219" s="59" t="s">
        <v>102</v>
      </c>
      <c r="D219" s="53">
        <v>25902</v>
      </c>
      <c r="E219" s="182">
        <v>33504.300000000003</v>
      </c>
      <c r="F219" s="112">
        <v>29241.200000000001</v>
      </c>
      <c r="G219" s="111">
        <f t="shared" si="18"/>
        <v>87.275961592989546</v>
      </c>
    </row>
    <row r="220" spans="1:7" s="51" customFormat="1" ht="15" hidden="1" customHeight="1" x14ac:dyDescent="0.2">
      <c r="A220" s="59"/>
      <c r="B220" s="56">
        <v>3231</v>
      </c>
      <c r="C220" s="59" t="s">
        <v>103</v>
      </c>
      <c r="D220" s="53">
        <v>0</v>
      </c>
      <c r="E220" s="182">
        <v>0</v>
      </c>
      <c r="F220" s="112">
        <v>0</v>
      </c>
      <c r="G220" s="111" t="e">
        <f t="shared" si="18"/>
        <v>#DIV/0!</v>
      </c>
    </row>
    <row r="221" spans="1:7" s="51" customFormat="1" ht="15" customHeight="1" x14ac:dyDescent="0.2">
      <c r="A221" s="59"/>
      <c r="B221" s="56">
        <v>3313</v>
      </c>
      <c r="C221" s="59" t="s">
        <v>276</v>
      </c>
      <c r="D221" s="53">
        <v>295</v>
      </c>
      <c r="E221" s="182">
        <v>225</v>
      </c>
      <c r="F221" s="112">
        <v>112.8</v>
      </c>
      <c r="G221" s="111">
        <f t="shared" si="18"/>
        <v>50.133333333333333</v>
      </c>
    </row>
    <row r="222" spans="1:7" s="51" customFormat="1" ht="15" customHeight="1" x14ac:dyDescent="0.2">
      <c r="A222" s="59"/>
      <c r="B222" s="56">
        <v>3322</v>
      </c>
      <c r="C222" s="59" t="s">
        <v>106</v>
      </c>
      <c r="D222" s="53">
        <v>9300</v>
      </c>
      <c r="E222" s="182">
        <v>2605</v>
      </c>
      <c r="F222" s="112">
        <v>1750.8</v>
      </c>
      <c r="G222" s="111">
        <f t="shared" si="18"/>
        <v>67.209213051823411</v>
      </c>
    </row>
    <row r="223" spans="1:7" s="51" customFormat="1" ht="15" customHeight="1" x14ac:dyDescent="0.2">
      <c r="A223" s="78"/>
      <c r="B223" s="77">
        <v>3326</v>
      </c>
      <c r="C223" s="72" t="s">
        <v>107</v>
      </c>
      <c r="D223" s="53">
        <v>0</v>
      </c>
      <c r="E223" s="182">
        <v>953</v>
      </c>
      <c r="F223" s="112">
        <v>24.2</v>
      </c>
      <c r="G223" s="111">
        <f t="shared" si="18"/>
        <v>2.539349422875131</v>
      </c>
    </row>
    <row r="224" spans="1:7" s="51" customFormat="1" ht="15" hidden="1" customHeight="1" x14ac:dyDescent="0.2">
      <c r="A224" s="78"/>
      <c r="B224" s="77">
        <v>3392</v>
      </c>
      <c r="C224" s="78" t="s">
        <v>257</v>
      </c>
      <c r="D224" s="53">
        <v>0</v>
      </c>
      <c r="E224" s="182">
        <v>0</v>
      </c>
      <c r="F224" s="112">
        <v>0</v>
      </c>
      <c r="G224" s="111" t="e">
        <f t="shared" si="18"/>
        <v>#DIV/0!</v>
      </c>
    </row>
    <row r="225" spans="1:7" s="51" customFormat="1" ht="15" customHeight="1" x14ac:dyDescent="0.2">
      <c r="A225" s="78"/>
      <c r="B225" s="77">
        <v>3412</v>
      </c>
      <c r="C225" s="59" t="s">
        <v>108</v>
      </c>
      <c r="D225" s="53">
        <v>4483</v>
      </c>
      <c r="E225" s="182">
        <v>3139.7</v>
      </c>
      <c r="F225" s="112">
        <v>2511.1</v>
      </c>
      <c r="G225" s="111">
        <f t="shared" si="18"/>
        <v>79.978978883332815</v>
      </c>
    </row>
    <row r="226" spans="1:7" s="51" customFormat="1" ht="15" customHeight="1" x14ac:dyDescent="0.2">
      <c r="A226" s="78"/>
      <c r="B226" s="71">
        <v>3421</v>
      </c>
      <c r="C226" s="73" t="s">
        <v>109</v>
      </c>
      <c r="D226" s="53">
        <v>100</v>
      </c>
      <c r="E226" s="182">
        <v>2489.6</v>
      </c>
      <c r="F226" s="112">
        <v>2165.4</v>
      </c>
      <c r="G226" s="111">
        <f t="shared" si="18"/>
        <v>86.977827763496151</v>
      </c>
    </row>
    <row r="227" spans="1:7" s="51" customFormat="1" ht="15" hidden="1" customHeight="1" x14ac:dyDescent="0.2">
      <c r="A227" s="78"/>
      <c r="B227" s="77">
        <v>6409</v>
      </c>
      <c r="C227" s="78" t="s">
        <v>200</v>
      </c>
      <c r="D227" s="53">
        <v>0</v>
      </c>
      <c r="E227" s="182">
        <v>0</v>
      </c>
      <c r="F227" s="112">
        <v>0</v>
      </c>
      <c r="G227" s="111" t="e">
        <f t="shared" si="18"/>
        <v>#DIV/0!</v>
      </c>
    </row>
    <row r="228" spans="1:7" s="51" customFormat="1" ht="15" hidden="1" customHeight="1" x14ac:dyDescent="0.2">
      <c r="A228" s="78"/>
      <c r="B228" s="77">
        <v>5599</v>
      </c>
      <c r="C228" s="78" t="s">
        <v>305</v>
      </c>
      <c r="D228" s="53">
        <v>0</v>
      </c>
      <c r="E228" s="182">
        <v>0</v>
      </c>
      <c r="F228" s="112">
        <v>0</v>
      </c>
      <c r="G228" s="111" t="e">
        <f t="shared" si="18"/>
        <v>#DIV/0!</v>
      </c>
    </row>
    <row r="229" spans="1:7" ht="15" hidden="1" customHeight="1" x14ac:dyDescent="0.2">
      <c r="A229" s="59"/>
      <c r="B229" s="71">
        <v>3599</v>
      </c>
      <c r="C229" s="72" t="s">
        <v>153</v>
      </c>
      <c r="D229" s="53">
        <v>0</v>
      </c>
      <c r="E229" s="182">
        <v>0</v>
      </c>
      <c r="F229" s="112">
        <v>0</v>
      </c>
      <c r="G229" s="111" t="e">
        <f t="shared" si="18"/>
        <v>#DIV/0!</v>
      </c>
    </row>
    <row r="230" spans="1:7" ht="15" customHeight="1" x14ac:dyDescent="0.2">
      <c r="A230" s="59"/>
      <c r="B230" s="71">
        <v>3612</v>
      </c>
      <c r="C230" s="72" t="s">
        <v>110</v>
      </c>
      <c r="D230" s="53">
        <v>7105</v>
      </c>
      <c r="E230" s="182">
        <v>5841</v>
      </c>
      <c r="F230" s="112">
        <v>3624.6</v>
      </c>
      <c r="G230" s="111">
        <f t="shared" si="18"/>
        <v>62.05444273240883</v>
      </c>
    </row>
    <row r="231" spans="1:7" ht="15" customHeight="1" x14ac:dyDescent="0.2">
      <c r="A231" s="59"/>
      <c r="B231" s="71">
        <v>3613</v>
      </c>
      <c r="C231" s="72" t="s">
        <v>194</v>
      </c>
      <c r="D231" s="53">
        <v>12446</v>
      </c>
      <c r="E231" s="182">
        <v>10218.200000000001</v>
      </c>
      <c r="F231" s="112">
        <v>6886.3</v>
      </c>
      <c r="G231" s="111">
        <f t="shared" si="18"/>
        <v>67.392495742890134</v>
      </c>
    </row>
    <row r="232" spans="1:7" ht="15" hidden="1" customHeight="1" x14ac:dyDescent="0.2">
      <c r="A232" s="59"/>
      <c r="B232" s="71">
        <v>2229</v>
      </c>
      <c r="C232" s="72" t="s">
        <v>97</v>
      </c>
      <c r="D232" s="53">
        <v>0</v>
      </c>
      <c r="E232" s="182">
        <v>0</v>
      </c>
      <c r="F232" s="112">
        <v>0</v>
      </c>
      <c r="G232" s="111" t="e">
        <f t="shared" si="18"/>
        <v>#DIV/0!</v>
      </c>
    </row>
    <row r="233" spans="1:7" ht="15" hidden="1" customHeight="1" x14ac:dyDescent="0.2">
      <c r="A233" s="59"/>
      <c r="B233" s="71">
        <v>2241</v>
      </c>
      <c r="C233" s="72" t="s">
        <v>98</v>
      </c>
      <c r="D233" s="53">
        <v>0</v>
      </c>
      <c r="E233" s="182">
        <v>0</v>
      </c>
      <c r="F233" s="112">
        <v>0</v>
      </c>
      <c r="G233" s="111" t="e">
        <f t="shared" si="18"/>
        <v>#DIV/0!</v>
      </c>
    </row>
    <row r="234" spans="1:7" ht="15" hidden="1" customHeight="1" x14ac:dyDescent="0.2">
      <c r="A234" s="59"/>
      <c r="B234" s="71">
        <v>2249</v>
      </c>
      <c r="C234" s="72" t="s">
        <v>99</v>
      </c>
      <c r="D234" s="53">
        <v>0</v>
      </c>
      <c r="E234" s="182">
        <v>0</v>
      </c>
      <c r="F234" s="112">
        <v>0</v>
      </c>
      <c r="G234" s="111" t="e">
        <f t="shared" si="18"/>
        <v>#DIV/0!</v>
      </c>
    </row>
    <row r="235" spans="1:7" ht="15" hidden="1" customHeight="1" x14ac:dyDescent="0.2">
      <c r="A235" s="59"/>
      <c r="B235" s="71">
        <v>2310</v>
      </c>
      <c r="C235" s="72" t="s">
        <v>100</v>
      </c>
      <c r="D235" s="53">
        <v>0</v>
      </c>
      <c r="E235" s="182">
        <v>0</v>
      </c>
      <c r="F235" s="112">
        <v>0</v>
      </c>
      <c r="G235" s="111" t="e">
        <f t="shared" si="18"/>
        <v>#DIV/0!</v>
      </c>
    </row>
    <row r="236" spans="1:7" ht="15" hidden="1" customHeight="1" x14ac:dyDescent="0.2">
      <c r="A236" s="59"/>
      <c r="B236" s="71">
        <v>2321</v>
      </c>
      <c r="C236" s="72" t="s">
        <v>256</v>
      </c>
      <c r="D236" s="53">
        <v>0</v>
      </c>
      <c r="E236" s="182">
        <v>0</v>
      </c>
      <c r="F236" s="112">
        <v>0</v>
      </c>
      <c r="G236" s="111" t="e">
        <f t="shared" si="18"/>
        <v>#DIV/0!</v>
      </c>
    </row>
    <row r="237" spans="1:7" ht="15" hidden="1" customHeight="1" x14ac:dyDescent="0.2">
      <c r="A237" s="59"/>
      <c r="B237" s="71">
        <v>2331</v>
      </c>
      <c r="C237" s="72" t="s">
        <v>101</v>
      </c>
      <c r="D237" s="53">
        <v>0</v>
      </c>
      <c r="E237" s="182">
        <v>0</v>
      </c>
      <c r="F237" s="112">
        <v>0</v>
      </c>
      <c r="G237" s="111" t="e">
        <f t="shared" si="18"/>
        <v>#DIV/0!</v>
      </c>
    </row>
    <row r="238" spans="1:7" ht="15" hidden="1" customHeight="1" x14ac:dyDescent="0.2">
      <c r="A238" s="59"/>
      <c r="B238" s="71">
        <v>3613</v>
      </c>
      <c r="C238" s="72" t="s">
        <v>111</v>
      </c>
      <c r="D238" s="53">
        <v>0</v>
      </c>
      <c r="E238" s="182">
        <v>0</v>
      </c>
      <c r="F238" s="112">
        <v>0</v>
      </c>
      <c r="G238" s="111" t="e">
        <f t="shared" si="18"/>
        <v>#DIV/0!</v>
      </c>
    </row>
    <row r="239" spans="1:7" ht="15" customHeight="1" x14ac:dyDescent="0.2">
      <c r="A239" s="59"/>
      <c r="B239" s="71">
        <v>3631</v>
      </c>
      <c r="C239" s="72" t="s">
        <v>112</v>
      </c>
      <c r="D239" s="53">
        <v>5618</v>
      </c>
      <c r="E239" s="182">
        <v>10542.7</v>
      </c>
      <c r="F239" s="112">
        <v>10372.799999999999</v>
      </c>
      <c r="G239" s="111">
        <f t="shared" si="18"/>
        <v>98.388458364555547</v>
      </c>
    </row>
    <row r="240" spans="1:7" ht="15" customHeight="1" x14ac:dyDescent="0.2">
      <c r="A240" s="59"/>
      <c r="B240" s="71">
        <v>3632</v>
      </c>
      <c r="C240" s="73" t="s">
        <v>113</v>
      </c>
      <c r="D240" s="53">
        <v>2270</v>
      </c>
      <c r="E240" s="182">
        <v>3389.5</v>
      </c>
      <c r="F240" s="112">
        <v>2380.9</v>
      </c>
      <c r="G240" s="111">
        <f t="shared" si="18"/>
        <v>70.243398731376317</v>
      </c>
    </row>
    <row r="241" spans="1:7" ht="15" hidden="1" customHeight="1" x14ac:dyDescent="0.2">
      <c r="A241" s="59"/>
      <c r="B241" s="71">
        <v>3231</v>
      </c>
      <c r="C241" s="72" t="s">
        <v>103</v>
      </c>
      <c r="D241" s="53">
        <v>0</v>
      </c>
      <c r="E241" s="182">
        <v>0</v>
      </c>
      <c r="F241" s="112">
        <v>0</v>
      </c>
      <c r="G241" s="111" t="e">
        <f t="shared" si="18"/>
        <v>#DIV/0!</v>
      </c>
    </row>
    <row r="242" spans="1:7" ht="15" customHeight="1" x14ac:dyDescent="0.2">
      <c r="A242" s="59"/>
      <c r="B242" s="71">
        <v>3634</v>
      </c>
      <c r="C242" s="72" t="s">
        <v>195</v>
      </c>
      <c r="D242" s="53">
        <v>0</v>
      </c>
      <c r="E242" s="182">
        <v>61</v>
      </c>
      <c r="F242" s="112">
        <v>60.6</v>
      </c>
      <c r="G242" s="111">
        <f t="shared" si="18"/>
        <v>99.344262295081961</v>
      </c>
    </row>
    <row r="243" spans="1:7" ht="15" hidden="1" customHeight="1" x14ac:dyDescent="0.2">
      <c r="A243" s="74"/>
      <c r="B243" s="71">
        <v>3314</v>
      </c>
      <c r="C243" s="73" t="s">
        <v>104</v>
      </c>
      <c r="D243" s="53">
        <v>0</v>
      </c>
      <c r="E243" s="182">
        <v>0</v>
      </c>
      <c r="F243" s="112">
        <v>0</v>
      </c>
      <c r="G243" s="111" t="e">
        <f t="shared" si="18"/>
        <v>#DIV/0!</v>
      </c>
    </row>
    <row r="244" spans="1:7" ht="15" hidden="1" customHeight="1" x14ac:dyDescent="0.2">
      <c r="A244" s="59"/>
      <c r="B244" s="71">
        <v>3319</v>
      </c>
      <c r="C244" s="73" t="s">
        <v>105</v>
      </c>
      <c r="D244" s="53">
        <v>0</v>
      </c>
      <c r="E244" s="182">
        <v>0</v>
      </c>
      <c r="F244" s="112">
        <v>0</v>
      </c>
      <c r="G244" s="111" t="e">
        <f t="shared" si="18"/>
        <v>#DIV/0!</v>
      </c>
    </row>
    <row r="245" spans="1:7" ht="15" customHeight="1" x14ac:dyDescent="0.2">
      <c r="A245" s="59"/>
      <c r="B245" s="71">
        <v>3639</v>
      </c>
      <c r="C245" s="73" t="s">
        <v>196</v>
      </c>
      <c r="D245" s="53">
        <v>794</v>
      </c>
      <c r="E245" s="182">
        <v>954.5</v>
      </c>
      <c r="F245" s="112">
        <v>649</v>
      </c>
      <c r="G245" s="111">
        <f t="shared" si="18"/>
        <v>67.9937139863803</v>
      </c>
    </row>
    <row r="246" spans="1:7" ht="15" customHeight="1" x14ac:dyDescent="0.2">
      <c r="A246" s="59"/>
      <c r="B246" s="71">
        <v>3639</v>
      </c>
      <c r="C246" s="73" t="s">
        <v>197</v>
      </c>
      <c r="D246" s="53">
        <v>5108</v>
      </c>
      <c r="E246" s="182">
        <v>4608</v>
      </c>
      <c r="F246" s="112">
        <v>16.5</v>
      </c>
      <c r="G246" s="111">
        <f t="shared" si="18"/>
        <v>0.35807291666666663</v>
      </c>
    </row>
    <row r="247" spans="1:7" ht="15" customHeight="1" x14ac:dyDescent="0.2">
      <c r="A247" s="59"/>
      <c r="B247" s="71">
        <v>3639</v>
      </c>
      <c r="C247" s="72" t="s">
        <v>198</v>
      </c>
      <c r="D247" s="53">
        <v>8861</v>
      </c>
      <c r="E247" s="182">
        <v>7230.5</v>
      </c>
      <c r="F247" s="112">
        <v>6719</v>
      </c>
      <c r="G247" s="111">
        <f t="shared" si="18"/>
        <v>92.925800428739365</v>
      </c>
    </row>
    <row r="248" spans="1:7" ht="15" hidden="1" customHeight="1" x14ac:dyDescent="0.2">
      <c r="A248" s="59"/>
      <c r="B248" s="71">
        <v>3699</v>
      </c>
      <c r="C248" s="73" t="s">
        <v>448</v>
      </c>
      <c r="D248" s="53">
        <v>0</v>
      </c>
      <c r="E248" s="182">
        <v>0</v>
      </c>
      <c r="F248" s="112">
        <v>0</v>
      </c>
      <c r="G248" s="111" t="e">
        <f t="shared" si="18"/>
        <v>#DIV/0!</v>
      </c>
    </row>
    <row r="249" spans="1:7" ht="15" customHeight="1" x14ac:dyDescent="0.2">
      <c r="A249" s="59"/>
      <c r="B249" s="71">
        <v>3722</v>
      </c>
      <c r="C249" s="73" t="s">
        <v>463</v>
      </c>
      <c r="D249" s="53">
        <v>847</v>
      </c>
      <c r="E249" s="182">
        <v>945.2</v>
      </c>
      <c r="F249" s="112">
        <v>497.9</v>
      </c>
      <c r="G249" s="111">
        <f t="shared" si="18"/>
        <v>52.676682183664823</v>
      </c>
    </row>
    <row r="250" spans="1:7" ht="15" customHeight="1" x14ac:dyDescent="0.2">
      <c r="A250" s="59"/>
      <c r="B250" s="71">
        <v>3729</v>
      </c>
      <c r="C250" s="73" t="s">
        <v>199</v>
      </c>
      <c r="D250" s="53">
        <v>1</v>
      </c>
      <c r="E250" s="182">
        <v>1</v>
      </c>
      <c r="F250" s="112">
        <v>0</v>
      </c>
      <c r="G250" s="111">
        <f t="shared" si="18"/>
        <v>0</v>
      </c>
    </row>
    <row r="251" spans="1:7" ht="15" hidden="1" customHeight="1" x14ac:dyDescent="0.2">
      <c r="A251" s="59"/>
      <c r="B251" s="71">
        <v>3744</v>
      </c>
      <c r="C251" s="73" t="s">
        <v>120</v>
      </c>
      <c r="D251" s="53">
        <v>0</v>
      </c>
      <c r="E251" s="182">
        <v>0</v>
      </c>
      <c r="F251" s="112">
        <v>0</v>
      </c>
      <c r="G251" s="111" t="e">
        <f t="shared" si="18"/>
        <v>#DIV/0!</v>
      </c>
    </row>
    <row r="252" spans="1:7" ht="15" customHeight="1" x14ac:dyDescent="0.2">
      <c r="A252" s="59"/>
      <c r="B252" s="71">
        <v>3745</v>
      </c>
      <c r="C252" s="73" t="s">
        <v>121</v>
      </c>
      <c r="D252" s="53">
        <v>3900</v>
      </c>
      <c r="E252" s="182">
        <v>7201.3</v>
      </c>
      <c r="F252" s="112">
        <v>979.3</v>
      </c>
      <c r="G252" s="111">
        <f t="shared" si="18"/>
        <v>13.598933525891157</v>
      </c>
    </row>
    <row r="253" spans="1:7" ht="15" customHeight="1" x14ac:dyDescent="0.2">
      <c r="A253" s="59"/>
      <c r="B253" s="71">
        <v>4349</v>
      </c>
      <c r="C253" s="73" t="s">
        <v>298</v>
      </c>
      <c r="D253" s="53">
        <v>1029</v>
      </c>
      <c r="E253" s="182">
        <v>1036</v>
      </c>
      <c r="F253" s="112">
        <v>861.7</v>
      </c>
      <c r="G253" s="111">
        <f t="shared" si="18"/>
        <v>83.175675675675677</v>
      </c>
    </row>
    <row r="254" spans="1:7" ht="15" customHeight="1" x14ac:dyDescent="0.2">
      <c r="A254" s="59"/>
      <c r="B254" s="71">
        <v>4351</v>
      </c>
      <c r="C254" s="72" t="s">
        <v>259</v>
      </c>
      <c r="D254" s="53">
        <v>600</v>
      </c>
      <c r="E254" s="182">
        <v>698.3</v>
      </c>
      <c r="F254" s="112">
        <v>133.30000000000001</v>
      </c>
      <c r="G254" s="111">
        <f t="shared" si="18"/>
        <v>19.089216669053418</v>
      </c>
    </row>
    <row r="255" spans="1:7" ht="15" hidden="1" customHeight="1" x14ac:dyDescent="0.2">
      <c r="A255" s="59"/>
      <c r="B255" s="71">
        <v>3639</v>
      </c>
      <c r="C255" s="72" t="s">
        <v>115</v>
      </c>
      <c r="D255" s="53">
        <v>0</v>
      </c>
      <c r="E255" s="182">
        <v>0</v>
      </c>
      <c r="F255" s="112">
        <v>0</v>
      </c>
      <c r="G255" s="111" t="e">
        <f>(#REF!/E255)*100</f>
        <v>#REF!</v>
      </c>
    </row>
    <row r="256" spans="1:7" ht="15" hidden="1" customHeight="1" x14ac:dyDescent="0.2">
      <c r="A256" s="59"/>
      <c r="B256" s="71">
        <v>3725</v>
      </c>
      <c r="C256" s="72" t="s">
        <v>258</v>
      </c>
      <c r="D256" s="53">
        <v>0</v>
      </c>
      <c r="E256" s="182">
        <v>0</v>
      </c>
      <c r="F256" s="112">
        <v>0</v>
      </c>
      <c r="G256" s="111" t="e">
        <f>(#REF!/E256)*100</f>
        <v>#REF!</v>
      </c>
    </row>
    <row r="257" spans="1:7" ht="15" customHeight="1" x14ac:dyDescent="0.2">
      <c r="A257" s="59"/>
      <c r="B257" s="71">
        <v>4357</v>
      </c>
      <c r="C257" s="72" t="s">
        <v>122</v>
      </c>
      <c r="D257" s="53">
        <v>500</v>
      </c>
      <c r="E257" s="182">
        <v>1810.2</v>
      </c>
      <c r="F257" s="112">
        <v>942</v>
      </c>
      <c r="G257" s="111">
        <f t="shared" ref="G257:G268" si="19">(F257/E257)*100</f>
        <v>52.03844879018893</v>
      </c>
    </row>
    <row r="258" spans="1:7" ht="15" customHeight="1" x14ac:dyDescent="0.2">
      <c r="A258" s="59"/>
      <c r="B258" s="71">
        <v>4374</v>
      </c>
      <c r="C258" s="72" t="s">
        <v>300</v>
      </c>
      <c r="D258" s="53">
        <v>90</v>
      </c>
      <c r="E258" s="182">
        <v>114.2</v>
      </c>
      <c r="F258" s="112">
        <v>24.2</v>
      </c>
      <c r="G258" s="111">
        <f t="shared" si="19"/>
        <v>21.190893169877405</v>
      </c>
    </row>
    <row r="259" spans="1:7" ht="15" hidden="1" customHeight="1" x14ac:dyDescent="0.2">
      <c r="A259" s="74"/>
      <c r="B259" s="71">
        <v>4374</v>
      </c>
      <c r="C259" s="73" t="s">
        <v>123</v>
      </c>
      <c r="D259" s="53">
        <v>0</v>
      </c>
      <c r="E259" s="182">
        <v>0</v>
      </c>
      <c r="F259" s="112">
        <v>0</v>
      </c>
      <c r="G259" s="111" t="e">
        <f t="shared" si="19"/>
        <v>#DIV/0!</v>
      </c>
    </row>
    <row r="260" spans="1:7" ht="15" customHeight="1" x14ac:dyDescent="0.2">
      <c r="A260" s="74"/>
      <c r="B260" s="71">
        <v>5269</v>
      </c>
      <c r="C260" s="73" t="s">
        <v>573</v>
      </c>
      <c r="D260" s="53">
        <v>0</v>
      </c>
      <c r="E260" s="182">
        <v>1200</v>
      </c>
      <c r="F260" s="112">
        <v>807.1</v>
      </c>
      <c r="G260" s="111">
        <f t="shared" si="19"/>
        <v>67.258333333333326</v>
      </c>
    </row>
    <row r="261" spans="1:7" ht="15" hidden="1" customHeight="1" x14ac:dyDescent="0.2">
      <c r="A261" s="74"/>
      <c r="B261" s="71">
        <v>5311</v>
      </c>
      <c r="C261" s="73" t="s">
        <v>124</v>
      </c>
      <c r="D261" s="53">
        <v>0</v>
      </c>
      <c r="E261" s="182">
        <v>0</v>
      </c>
      <c r="F261" s="112">
        <v>0</v>
      </c>
      <c r="G261" s="111" t="e">
        <f t="shared" si="19"/>
        <v>#DIV/0!</v>
      </c>
    </row>
    <row r="262" spans="1:7" ht="15" hidden="1" customHeight="1" x14ac:dyDescent="0.2">
      <c r="A262" s="59"/>
      <c r="B262" s="71">
        <v>4359</v>
      </c>
      <c r="C262" s="73" t="s">
        <v>280</v>
      </c>
      <c r="D262" s="53">
        <v>0</v>
      </c>
      <c r="E262" s="182">
        <v>0</v>
      </c>
      <c r="F262" s="112">
        <v>0</v>
      </c>
      <c r="G262" s="111" t="e">
        <f t="shared" si="19"/>
        <v>#DIV/0!</v>
      </c>
    </row>
    <row r="263" spans="1:7" ht="15" customHeight="1" x14ac:dyDescent="0.2">
      <c r="A263" s="74"/>
      <c r="B263" s="71">
        <v>5512</v>
      </c>
      <c r="C263" s="73" t="s">
        <v>261</v>
      </c>
      <c r="D263" s="53">
        <v>477</v>
      </c>
      <c r="E263" s="182">
        <v>552</v>
      </c>
      <c r="F263" s="112">
        <v>279.2</v>
      </c>
      <c r="G263" s="111">
        <f t="shared" si="19"/>
        <v>50.579710144927539</v>
      </c>
    </row>
    <row r="264" spans="1:7" ht="15" customHeight="1" x14ac:dyDescent="0.2">
      <c r="A264" s="74"/>
      <c r="B264" s="71">
        <v>6171</v>
      </c>
      <c r="C264" s="73" t="s">
        <v>187</v>
      </c>
      <c r="D264" s="53">
        <v>9651</v>
      </c>
      <c r="E264" s="182">
        <v>9728.5</v>
      </c>
      <c r="F264" s="112">
        <v>8530.1</v>
      </c>
      <c r="G264" s="111">
        <f t="shared" si="19"/>
        <v>87.681554196433169</v>
      </c>
    </row>
    <row r="265" spans="1:7" ht="15" hidden="1" customHeight="1" x14ac:dyDescent="0.2">
      <c r="A265" s="74"/>
      <c r="B265" s="71">
        <v>6399</v>
      </c>
      <c r="C265" s="73" t="s">
        <v>125</v>
      </c>
      <c r="D265" s="53">
        <v>0</v>
      </c>
      <c r="E265" s="182">
        <v>0</v>
      </c>
      <c r="F265" s="112">
        <v>0</v>
      </c>
      <c r="G265" s="111" t="e">
        <f t="shared" si="19"/>
        <v>#DIV/0!</v>
      </c>
    </row>
    <row r="266" spans="1:7" ht="15" hidden="1" customHeight="1" x14ac:dyDescent="0.2">
      <c r="A266" s="74"/>
      <c r="B266" s="71">
        <v>6402</v>
      </c>
      <c r="C266" s="73" t="s">
        <v>260</v>
      </c>
      <c r="D266" s="53">
        <v>0</v>
      </c>
      <c r="E266" s="182">
        <v>0</v>
      </c>
      <c r="F266" s="112">
        <v>0</v>
      </c>
      <c r="G266" s="111" t="e">
        <f t="shared" si="19"/>
        <v>#DIV/0!</v>
      </c>
    </row>
    <row r="267" spans="1:7" ht="15" customHeight="1" thickBot="1" x14ac:dyDescent="0.25">
      <c r="A267" s="74"/>
      <c r="B267" s="71">
        <v>6409</v>
      </c>
      <c r="C267" s="104" t="s">
        <v>315</v>
      </c>
      <c r="D267" s="53">
        <v>500</v>
      </c>
      <c r="E267" s="182">
        <v>75.400000000000006</v>
      </c>
      <c r="F267" s="112">
        <v>49.7</v>
      </c>
      <c r="G267" s="111">
        <f t="shared" si="19"/>
        <v>65.91511936339522</v>
      </c>
    </row>
    <row r="268" spans="1:7" ht="17.25" thickTop="1" thickBot="1" x14ac:dyDescent="0.3">
      <c r="A268" s="79"/>
      <c r="B268" s="82"/>
      <c r="C268" s="138" t="s">
        <v>353</v>
      </c>
      <c r="D268" s="87">
        <f t="shared" ref="D268:E268" si="20">SUM(D210:D267)</f>
        <v>146729</v>
      </c>
      <c r="E268" s="185">
        <f t="shared" si="20"/>
        <v>165282</v>
      </c>
      <c r="F268" s="204">
        <f t="shared" ref="F268" si="21">SUM(F210:F267)</f>
        <v>112984.70000000001</v>
      </c>
      <c r="G268" s="117">
        <f t="shared" si="19"/>
        <v>68.358744448881311</v>
      </c>
    </row>
    <row r="269" spans="1:7" x14ac:dyDescent="0.2">
      <c r="D269" s="84"/>
      <c r="E269" s="84"/>
    </row>
    <row r="271" spans="1:7" ht="13.5" thickBot="1" x14ac:dyDescent="0.25"/>
    <row r="272" spans="1:7" ht="15.75" x14ac:dyDescent="0.25">
      <c r="A272" s="106" t="s">
        <v>14</v>
      </c>
      <c r="B272" s="107" t="s">
        <v>13</v>
      </c>
      <c r="C272" s="106" t="s">
        <v>12</v>
      </c>
      <c r="D272" s="230" t="s">
        <v>11</v>
      </c>
      <c r="E272" s="230" t="s">
        <v>11</v>
      </c>
      <c r="F272" s="20" t="s">
        <v>0</v>
      </c>
      <c r="G272" s="113" t="s">
        <v>359</v>
      </c>
    </row>
    <row r="273" spans="1:7" ht="16.5" thickBot="1" x14ac:dyDescent="0.3">
      <c r="A273" s="108"/>
      <c r="B273" s="109"/>
      <c r="C273" s="110"/>
      <c r="D273" s="231" t="s">
        <v>10</v>
      </c>
      <c r="E273" s="231" t="s">
        <v>9</v>
      </c>
      <c r="F273" s="217" t="s">
        <v>532</v>
      </c>
      <c r="G273" s="114" t="s">
        <v>360</v>
      </c>
    </row>
    <row r="274" spans="1:7" s="247" customFormat="1" ht="27.75" customHeight="1" thickTop="1" thickBot="1" x14ac:dyDescent="0.3">
      <c r="A274" s="243"/>
      <c r="B274" s="244"/>
      <c r="C274" s="245" t="s">
        <v>201</v>
      </c>
      <c r="D274" s="246">
        <f t="shared" ref="D274:F274" si="22">SUM(D25,D61,D95,D113,D125,D151,D197,D268)</f>
        <v>600998</v>
      </c>
      <c r="E274" s="246">
        <f t="shared" si="22"/>
        <v>721128.2</v>
      </c>
      <c r="F274" s="246">
        <f t="shared" si="22"/>
        <v>589166.5</v>
      </c>
      <c r="G274" s="117">
        <f t="shared" ref="G274" si="23">(F274/E274)*100</f>
        <v>81.700660160010386</v>
      </c>
    </row>
  </sheetData>
  <sortState ref="B147:J176">
    <sortCondition ref="B147"/>
  </sortState>
  <mergeCells count="1">
    <mergeCell ref="B130:C13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opLeftCell="A7" workbookViewId="0">
      <selection activeCell="D32" sqref="D32"/>
    </sheetView>
  </sheetViews>
  <sheetFormatPr defaultRowHeight="12.75" x14ac:dyDescent="0.2"/>
  <cols>
    <col min="1" max="1" width="5.7109375" style="283" customWidth="1"/>
    <col min="2" max="2" width="10.42578125" style="283" customWidth="1"/>
    <col min="3" max="3" width="10.140625" style="283" customWidth="1"/>
    <col min="4" max="4" width="101.28515625" style="283" customWidth="1"/>
    <col min="5" max="5" width="11.28515625" style="283" customWidth="1"/>
    <col min="6" max="6" width="11.28515625" style="283" hidden="1" customWidth="1"/>
    <col min="7" max="7" width="12.28515625" style="283" hidden="1" customWidth="1"/>
    <col min="8" max="8" width="9.7109375" style="283" bestFit="1" customWidth="1"/>
    <col min="9" max="256" width="9.140625" style="283"/>
    <col min="257" max="257" width="5.7109375" style="283" customWidth="1"/>
    <col min="258" max="258" width="10.42578125" style="283" customWidth="1"/>
    <col min="259" max="259" width="10.140625" style="283" customWidth="1"/>
    <col min="260" max="260" width="101.28515625" style="283" customWidth="1"/>
    <col min="261" max="261" width="11.28515625" style="283" customWidth="1"/>
    <col min="262" max="263" width="0" style="283" hidden="1" customWidth="1"/>
    <col min="264" max="264" width="9.7109375" style="283" bestFit="1" customWidth="1"/>
    <col min="265" max="512" width="9.140625" style="283"/>
    <col min="513" max="513" width="5.7109375" style="283" customWidth="1"/>
    <col min="514" max="514" width="10.42578125" style="283" customWidth="1"/>
    <col min="515" max="515" width="10.140625" style="283" customWidth="1"/>
    <col min="516" max="516" width="101.28515625" style="283" customWidth="1"/>
    <col min="517" max="517" width="11.28515625" style="283" customWidth="1"/>
    <col min="518" max="519" width="0" style="283" hidden="1" customWidth="1"/>
    <col min="520" max="520" width="9.7109375" style="283" bestFit="1" customWidth="1"/>
    <col min="521" max="768" width="9.140625" style="283"/>
    <col min="769" max="769" width="5.7109375" style="283" customWidth="1"/>
    <col min="770" max="770" width="10.42578125" style="283" customWidth="1"/>
    <col min="771" max="771" width="10.140625" style="283" customWidth="1"/>
    <col min="772" max="772" width="101.28515625" style="283" customWidth="1"/>
    <col min="773" max="773" width="11.28515625" style="283" customWidth="1"/>
    <col min="774" max="775" width="0" style="283" hidden="1" customWidth="1"/>
    <col min="776" max="776" width="9.7109375" style="283" bestFit="1" customWidth="1"/>
    <col min="777" max="1024" width="9.140625" style="283"/>
    <col min="1025" max="1025" width="5.7109375" style="283" customWidth="1"/>
    <col min="1026" max="1026" width="10.42578125" style="283" customWidth="1"/>
    <col min="1027" max="1027" width="10.140625" style="283" customWidth="1"/>
    <col min="1028" max="1028" width="101.28515625" style="283" customWidth="1"/>
    <col min="1029" max="1029" width="11.28515625" style="283" customWidth="1"/>
    <col min="1030" max="1031" width="0" style="283" hidden="1" customWidth="1"/>
    <col min="1032" max="1032" width="9.7109375" style="283" bestFit="1" customWidth="1"/>
    <col min="1033" max="1280" width="9.140625" style="283"/>
    <col min="1281" max="1281" width="5.7109375" style="283" customWidth="1"/>
    <col min="1282" max="1282" width="10.42578125" style="283" customWidth="1"/>
    <col min="1283" max="1283" width="10.140625" style="283" customWidth="1"/>
    <col min="1284" max="1284" width="101.28515625" style="283" customWidth="1"/>
    <col min="1285" max="1285" width="11.28515625" style="283" customWidth="1"/>
    <col min="1286" max="1287" width="0" style="283" hidden="1" customWidth="1"/>
    <col min="1288" max="1288" width="9.7109375" style="283" bestFit="1" customWidth="1"/>
    <col min="1289" max="1536" width="9.140625" style="283"/>
    <col min="1537" max="1537" width="5.7109375" style="283" customWidth="1"/>
    <col min="1538" max="1538" width="10.42578125" style="283" customWidth="1"/>
    <col min="1539" max="1539" width="10.140625" style="283" customWidth="1"/>
    <col min="1540" max="1540" width="101.28515625" style="283" customWidth="1"/>
    <col min="1541" max="1541" width="11.28515625" style="283" customWidth="1"/>
    <col min="1542" max="1543" width="0" style="283" hidden="1" customWidth="1"/>
    <col min="1544" max="1544" width="9.7109375" style="283" bestFit="1" customWidth="1"/>
    <col min="1545" max="1792" width="9.140625" style="283"/>
    <col min="1793" max="1793" width="5.7109375" style="283" customWidth="1"/>
    <col min="1794" max="1794" width="10.42578125" style="283" customWidth="1"/>
    <col min="1795" max="1795" width="10.140625" style="283" customWidth="1"/>
    <col min="1796" max="1796" width="101.28515625" style="283" customWidth="1"/>
    <col min="1797" max="1797" width="11.28515625" style="283" customWidth="1"/>
    <col min="1798" max="1799" width="0" style="283" hidden="1" customWidth="1"/>
    <col min="1800" max="1800" width="9.7109375" style="283" bestFit="1" customWidth="1"/>
    <col min="1801" max="2048" width="9.140625" style="283"/>
    <col min="2049" max="2049" width="5.7109375" style="283" customWidth="1"/>
    <col min="2050" max="2050" width="10.42578125" style="283" customWidth="1"/>
    <col min="2051" max="2051" width="10.140625" style="283" customWidth="1"/>
    <col min="2052" max="2052" width="101.28515625" style="283" customWidth="1"/>
    <col min="2053" max="2053" width="11.28515625" style="283" customWidth="1"/>
    <col min="2054" max="2055" width="0" style="283" hidden="1" customWidth="1"/>
    <col min="2056" max="2056" width="9.7109375" style="283" bestFit="1" customWidth="1"/>
    <col min="2057" max="2304" width="9.140625" style="283"/>
    <col min="2305" max="2305" width="5.7109375" style="283" customWidth="1"/>
    <col min="2306" max="2306" width="10.42578125" style="283" customWidth="1"/>
    <col min="2307" max="2307" width="10.140625" style="283" customWidth="1"/>
    <col min="2308" max="2308" width="101.28515625" style="283" customWidth="1"/>
    <col min="2309" max="2309" width="11.28515625" style="283" customWidth="1"/>
    <col min="2310" max="2311" width="0" style="283" hidden="1" customWidth="1"/>
    <col min="2312" max="2312" width="9.7109375" style="283" bestFit="1" customWidth="1"/>
    <col min="2313" max="2560" width="9.140625" style="283"/>
    <col min="2561" max="2561" width="5.7109375" style="283" customWidth="1"/>
    <col min="2562" max="2562" width="10.42578125" style="283" customWidth="1"/>
    <col min="2563" max="2563" width="10.140625" style="283" customWidth="1"/>
    <col min="2564" max="2564" width="101.28515625" style="283" customWidth="1"/>
    <col min="2565" max="2565" width="11.28515625" style="283" customWidth="1"/>
    <col min="2566" max="2567" width="0" style="283" hidden="1" customWidth="1"/>
    <col min="2568" max="2568" width="9.7109375" style="283" bestFit="1" customWidth="1"/>
    <col min="2569" max="2816" width="9.140625" style="283"/>
    <col min="2817" max="2817" width="5.7109375" style="283" customWidth="1"/>
    <col min="2818" max="2818" width="10.42578125" style="283" customWidth="1"/>
    <col min="2819" max="2819" width="10.140625" style="283" customWidth="1"/>
    <col min="2820" max="2820" width="101.28515625" style="283" customWidth="1"/>
    <col min="2821" max="2821" width="11.28515625" style="283" customWidth="1"/>
    <col min="2822" max="2823" width="0" style="283" hidden="1" customWidth="1"/>
    <col min="2824" max="2824" width="9.7109375" style="283" bestFit="1" customWidth="1"/>
    <col min="2825" max="3072" width="9.140625" style="283"/>
    <col min="3073" max="3073" width="5.7109375" style="283" customWidth="1"/>
    <col min="3074" max="3074" width="10.42578125" style="283" customWidth="1"/>
    <col min="3075" max="3075" width="10.140625" style="283" customWidth="1"/>
    <col min="3076" max="3076" width="101.28515625" style="283" customWidth="1"/>
    <col min="3077" max="3077" width="11.28515625" style="283" customWidth="1"/>
    <col min="3078" max="3079" width="0" style="283" hidden="1" customWidth="1"/>
    <col min="3080" max="3080" width="9.7109375" style="283" bestFit="1" customWidth="1"/>
    <col min="3081" max="3328" width="9.140625" style="283"/>
    <col min="3329" max="3329" width="5.7109375" style="283" customWidth="1"/>
    <col min="3330" max="3330" width="10.42578125" style="283" customWidth="1"/>
    <col min="3331" max="3331" width="10.140625" style="283" customWidth="1"/>
    <col min="3332" max="3332" width="101.28515625" style="283" customWidth="1"/>
    <col min="3333" max="3333" width="11.28515625" style="283" customWidth="1"/>
    <col min="3334" max="3335" width="0" style="283" hidden="1" customWidth="1"/>
    <col min="3336" max="3336" width="9.7109375" style="283" bestFit="1" customWidth="1"/>
    <col min="3337" max="3584" width="9.140625" style="283"/>
    <col min="3585" max="3585" width="5.7109375" style="283" customWidth="1"/>
    <col min="3586" max="3586" width="10.42578125" style="283" customWidth="1"/>
    <col min="3587" max="3587" width="10.140625" style="283" customWidth="1"/>
    <col min="3588" max="3588" width="101.28515625" style="283" customWidth="1"/>
    <col min="3589" max="3589" width="11.28515625" style="283" customWidth="1"/>
    <col min="3590" max="3591" width="0" style="283" hidden="1" customWidth="1"/>
    <col min="3592" max="3592" width="9.7109375" style="283" bestFit="1" customWidth="1"/>
    <col min="3593" max="3840" width="9.140625" style="283"/>
    <col min="3841" max="3841" width="5.7109375" style="283" customWidth="1"/>
    <col min="3842" max="3842" width="10.42578125" style="283" customWidth="1"/>
    <col min="3843" max="3843" width="10.140625" style="283" customWidth="1"/>
    <col min="3844" max="3844" width="101.28515625" style="283" customWidth="1"/>
    <col min="3845" max="3845" width="11.28515625" style="283" customWidth="1"/>
    <col min="3846" max="3847" width="0" style="283" hidden="1" customWidth="1"/>
    <col min="3848" max="3848" width="9.7109375" style="283" bestFit="1" customWidth="1"/>
    <col min="3849" max="4096" width="9.140625" style="283"/>
    <col min="4097" max="4097" width="5.7109375" style="283" customWidth="1"/>
    <col min="4098" max="4098" width="10.42578125" style="283" customWidth="1"/>
    <col min="4099" max="4099" width="10.140625" style="283" customWidth="1"/>
    <col min="4100" max="4100" width="101.28515625" style="283" customWidth="1"/>
    <col min="4101" max="4101" width="11.28515625" style="283" customWidth="1"/>
    <col min="4102" max="4103" width="0" style="283" hidden="1" customWidth="1"/>
    <col min="4104" max="4104" width="9.7109375" style="283" bestFit="1" customWidth="1"/>
    <col min="4105" max="4352" width="9.140625" style="283"/>
    <col min="4353" max="4353" width="5.7109375" style="283" customWidth="1"/>
    <col min="4354" max="4354" width="10.42578125" style="283" customWidth="1"/>
    <col min="4355" max="4355" width="10.140625" style="283" customWidth="1"/>
    <col min="4356" max="4356" width="101.28515625" style="283" customWidth="1"/>
    <col min="4357" max="4357" width="11.28515625" style="283" customWidth="1"/>
    <col min="4358" max="4359" width="0" style="283" hidden="1" customWidth="1"/>
    <col min="4360" max="4360" width="9.7109375" style="283" bestFit="1" customWidth="1"/>
    <col min="4361" max="4608" width="9.140625" style="283"/>
    <col min="4609" max="4609" width="5.7109375" style="283" customWidth="1"/>
    <col min="4610" max="4610" width="10.42578125" style="283" customWidth="1"/>
    <col min="4611" max="4611" width="10.140625" style="283" customWidth="1"/>
    <col min="4612" max="4612" width="101.28515625" style="283" customWidth="1"/>
    <col min="4613" max="4613" width="11.28515625" style="283" customWidth="1"/>
    <col min="4614" max="4615" width="0" style="283" hidden="1" customWidth="1"/>
    <col min="4616" max="4616" width="9.7109375" style="283" bestFit="1" customWidth="1"/>
    <col min="4617" max="4864" width="9.140625" style="283"/>
    <col min="4865" max="4865" width="5.7109375" style="283" customWidth="1"/>
    <col min="4866" max="4866" width="10.42578125" style="283" customWidth="1"/>
    <col min="4867" max="4867" width="10.140625" style="283" customWidth="1"/>
    <col min="4868" max="4868" width="101.28515625" style="283" customWidth="1"/>
    <col min="4869" max="4869" width="11.28515625" style="283" customWidth="1"/>
    <col min="4870" max="4871" width="0" style="283" hidden="1" customWidth="1"/>
    <col min="4872" max="4872" width="9.7109375" style="283" bestFit="1" customWidth="1"/>
    <col min="4873" max="5120" width="9.140625" style="283"/>
    <col min="5121" max="5121" width="5.7109375" style="283" customWidth="1"/>
    <col min="5122" max="5122" width="10.42578125" style="283" customWidth="1"/>
    <col min="5123" max="5123" width="10.140625" style="283" customWidth="1"/>
    <col min="5124" max="5124" width="101.28515625" style="283" customWidth="1"/>
    <col min="5125" max="5125" width="11.28515625" style="283" customWidth="1"/>
    <col min="5126" max="5127" width="0" style="283" hidden="1" customWidth="1"/>
    <col min="5128" max="5128" width="9.7109375" style="283" bestFit="1" customWidth="1"/>
    <col min="5129" max="5376" width="9.140625" style="283"/>
    <col min="5377" max="5377" width="5.7109375" style="283" customWidth="1"/>
    <col min="5378" max="5378" width="10.42578125" style="283" customWidth="1"/>
    <col min="5379" max="5379" width="10.140625" style="283" customWidth="1"/>
    <col min="5380" max="5380" width="101.28515625" style="283" customWidth="1"/>
    <col min="5381" max="5381" width="11.28515625" style="283" customWidth="1"/>
    <col min="5382" max="5383" width="0" style="283" hidden="1" customWidth="1"/>
    <col min="5384" max="5384" width="9.7109375" style="283" bestFit="1" customWidth="1"/>
    <col min="5385" max="5632" width="9.140625" style="283"/>
    <col min="5633" max="5633" width="5.7109375" style="283" customWidth="1"/>
    <col min="5634" max="5634" width="10.42578125" style="283" customWidth="1"/>
    <col min="5635" max="5635" width="10.140625" style="283" customWidth="1"/>
    <col min="5636" max="5636" width="101.28515625" style="283" customWidth="1"/>
    <col min="5637" max="5637" width="11.28515625" style="283" customWidth="1"/>
    <col min="5638" max="5639" width="0" style="283" hidden="1" customWidth="1"/>
    <col min="5640" max="5640" width="9.7109375" style="283" bestFit="1" customWidth="1"/>
    <col min="5641" max="5888" width="9.140625" style="283"/>
    <col min="5889" max="5889" width="5.7109375" style="283" customWidth="1"/>
    <col min="5890" max="5890" width="10.42578125" style="283" customWidth="1"/>
    <col min="5891" max="5891" width="10.140625" style="283" customWidth="1"/>
    <col min="5892" max="5892" width="101.28515625" style="283" customWidth="1"/>
    <col min="5893" max="5893" width="11.28515625" style="283" customWidth="1"/>
    <col min="5894" max="5895" width="0" style="283" hidden="1" customWidth="1"/>
    <col min="5896" max="5896" width="9.7109375" style="283" bestFit="1" customWidth="1"/>
    <col min="5897" max="6144" width="9.140625" style="283"/>
    <col min="6145" max="6145" width="5.7109375" style="283" customWidth="1"/>
    <col min="6146" max="6146" width="10.42578125" style="283" customWidth="1"/>
    <col min="6147" max="6147" width="10.140625" style="283" customWidth="1"/>
    <col min="6148" max="6148" width="101.28515625" style="283" customWidth="1"/>
    <col min="6149" max="6149" width="11.28515625" style="283" customWidth="1"/>
    <col min="6150" max="6151" width="0" style="283" hidden="1" customWidth="1"/>
    <col min="6152" max="6152" width="9.7109375" style="283" bestFit="1" customWidth="1"/>
    <col min="6153" max="6400" width="9.140625" style="283"/>
    <col min="6401" max="6401" width="5.7109375" style="283" customWidth="1"/>
    <col min="6402" max="6402" width="10.42578125" style="283" customWidth="1"/>
    <col min="6403" max="6403" width="10.140625" style="283" customWidth="1"/>
    <col min="6404" max="6404" width="101.28515625" style="283" customWidth="1"/>
    <col min="6405" max="6405" width="11.28515625" style="283" customWidth="1"/>
    <col min="6406" max="6407" width="0" style="283" hidden="1" customWidth="1"/>
    <col min="6408" max="6408" width="9.7109375" style="283" bestFit="1" customWidth="1"/>
    <col min="6409" max="6656" width="9.140625" style="283"/>
    <col min="6657" max="6657" width="5.7109375" style="283" customWidth="1"/>
    <col min="6658" max="6658" width="10.42578125" style="283" customWidth="1"/>
    <col min="6659" max="6659" width="10.140625" style="283" customWidth="1"/>
    <col min="6660" max="6660" width="101.28515625" style="283" customWidth="1"/>
    <col min="6661" max="6661" width="11.28515625" style="283" customWidth="1"/>
    <col min="6662" max="6663" width="0" style="283" hidden="1" customWidth="1"/>
    <col min="6664" max="6664" width="9.7109375" style="283" bestFit="1" customWidth="1"/>
    <col min="6665" max="6912" width="9.140625" style="283"/>
    <col min="6913" max="6913" width="5.7109375" style="283" customWidth="1"/>
    <col min="6914" max="6914" width="10.42578125" style="283" customWidth="1"/>
    <col min="6915" max="6915" width="10.140625" style="283" customWidth="1"/>
    <col min="6916" max="6916" width="101.28515625" style="283" customWidth="1"/>
    <col min="6917" max="6917" width="11.28515625" style="283" customWidth="1"/>
    <col min="6918" max="6919" width="0" style="283" hidden="1" customWidth="1"/>
    <col min="6920" max="6920" width="9.7109375" style="283" bestFit="1" customWidth="1"/>
    <col min="6921" max="7168" width="9.140625" style="283"/>
    <col min="7169" max="7169" width="5.7109375" style="283" customWidth="1"/>
    <col min="7170" max="7170" width="10.42578125" style="283" customWidth="1"/>
    <col min="7171" max="7171" width="10.140625" style="283" customWidth="1"/>
    <col min="7172" max="7172" width="101.28515625" style="283" customWidth="1"/>
    <col min="7173" max="7173" width="11.28515625" style="283" customWidth="1"/>
    <col min="7174" max="7175" width="0" style="283" hidden="1" customWidth="1"/>
    <col min="7176" max="7176" width="9.7109375" style="283" bestFit="1" customWidth="1"/>
    <col min="7177" max="7424" width="9.140625" style="283"/>
    <col min="7425" max="7425" width="5.7109375" style="283" customWidth="1"/>
    <col min="7426" max="7426" width="10.42578125" style="283" customWidth="1"/>
    <col min="7427" max="7427" width="10.140625" style="283" customWidth="1"/>
    <col min="7428" max="7428" width="101.28515625" style="283" customWidth="1"/>
    <col min="7429" max="7429" width="11.28515625" style="283" customWidth="1"/>
    <col min="7430" max="7431" width="0" style="283" hidden="1" customWidth="1"/>
    <col min="7432" max="7432" width="9.7109375" style="283" bestFit="1" customWidth="1"/>
    <col min="7433" max="7680" width="9.140625" style="283"/>
    <col min="7681" max="7681" width="5.7109375" style="283" customWidth="1"/>
    <col min="7682" max="7682" width="10.42578125" style="283" customWidth="1"/>
    <col min="7683" max="7683" width="10.140625" style="283" customWidth="1"/>
    <col min="7684" max="7684" width="101.28515625" style="283" customWidth="1"/>
    <col min="7685" max="7685" width="11.28515625" style="283" customWidth="1"/>
    <col min="7686" max="7687" width="0" style="283" hidden="1" customWidth="1"/>
    <col min="7688" max="7688" width="9.7109375" style="283" bestFit="1" customWidth="1"/>
    <col min="7689" max="7936" width="9.140625" style="283"/>
    <col min="7937" max="7937" width="5.7109375" style="283" customWidth="1"/>
    <col min="7938" max="7938" width="10.42578125" style="283" customWidth="1"/>
    <col min="7939" max="7939" width="10.140625" style="283" customWidth="1"/>
    <col min="7940" max="7940" width="101.28515625" style="283" customWidth="1"/>
    <col min="7941" max="7941" width="11.28515625" style="283" customWidth="1"/>
    <col min="7942" max="7943" width="0" style="283" hidden="1" customWidth="1"/>
    <col min="7944" max="7944" width="9.7109375" style="283" bestFit="1" customWidth="1"/>
    <col min="7945" max="8192" width="9.140625" style="283"/>
    <col min="8193" max="8193" width="5.7109375" style="283" customWidth="1"/>
    <col min="8194" max="8194" width="10.42578125" style="283" customWidth="1"/>
    <col min="8195" max="8195" width="10.140625" style="283" customWidth="1"/>
    <col min="8196" max="8196" width="101.28515625" style="283" customWidth="1"/>
    <col min="8197" max="8197" width="11.28515625" style="283" customWidth="1"/>
    <col min="8198" max="8199" width="0" style="283" hidden="1" customWidth="1"/>
    <col min="8200" max="8200" width="9.7109375" style="283" bestFit="1" customWidth="1"/>
    <col min="8201" max="8448" width="9.140625" style="283"/>
    <col min="8449" max="8449" width="5.7109375" style="283" customWidth="1"/>
    <col min="8450" max="8450" width="10.42578125" style="283" customWidth="1"/>
    <col min="8451" max="8451" width="10.140625" style="283" customWidth="1"/>
    <col min="8452" max="8452" width="101.28515625" style="283" customWidth="1"/>
    <col min="8453" max="8453" width="11.28515625" style="283" customWidth="1"/>
    <col min="8454" max="8455" width="0" style="283" hidden="1" customWidth="1"/>
    <col min="8456" max="8456" width="9.7109375" style="283" bestFit="1" customWidth="1"/>
    <col min="8457" max="8704" width="9.140625" style="283"/>
    <col min="8705" max="8705" width="5.7109375" style="283" customWidth="1"/>
    <col min="8706" max="8706" width="10.42578125" style="283" customWidth="1"/>
    <col min="8707" max="8707" width="10.140625" style="283" customWidth="1"/>
    <col min="8708" max="8708" width="101.28515625" style="283" customWidth="1"/>
    <col min="8709" max="8709" width="11.28515625" style="283" customWidth="1"/>
    <col min="8710" max="8711" width="0" style="283" hidden="1" customWidth="1"/>
    <col min="8712" max="8712" width="9.7109375" style="283" bestFit="1" customWidth="1"/>
    <col min="8713" max="8960" width="9.140625" style="283"/>
    <col min="8961" max="8961" width="5.7109375" style="283" customWidth="1"/>
    <col min="8962" max="8962" width="10.42578125" style="283" customWidth="1"/>
    <col min="8963" max="8963" width="10.140625" style="283" customWidth="1"/>
    <col min="8964" max="8964" width="101.28515625" style="283" customWidth="1"/>
    <col min="8965" max="8965" width="11.28515625" style="283" customWidth="1"/>
    <col min="8966" max="8967" width="0" style="283" hidden="1" customWidth="1"/>
    <col min="8968" max="8968" width="9.7109375" style="283" bestFit="1" customWidth="1"/>
    <col min="8969" max="9216" width="9.140625" style="283"/>
    <col min="9217" max="9217" width="5.7109375" style="283" customWidth="1"/>
    <col min="9218" max="9218" width="10.42578125" style="283" customWidth="1"/>
    <col min="9219" max="9219" width="10.140625" style="283" customWidth="1"/>
    <col min="9220" max="9220" width="101.28515625" style="283" customWidth="1"/>
    <col min="9221" max="9221" width="11.28515625" style="283" customWidth="1"/>
    <col min="9222" max="9223" width="0" style="283" hidden="1" customWidth="1"/>
    <col min="9224" max="9224" width="9.7109375" style="283" bestFit="1" customWidth="1"/>
    <col min="9225" max="9472" width="9.140625" style="283"/>
    <col min="9473" max="9473" width="5.7109375" style="283" customWidth="1"/>
    <col min="9474" max="9474" width="10.42578125" style="283" customWidth="1"/>
    <col min="9475" max="9475" width="10.140625" style="283" customWidth="1"/>
    <col min="9476" max="9476" width="101.28515625" style="283" customWidth="1"/>
    <col min="9477" max="9477" width="11.28515625" style="283" customWidth="1"/>
    <col min="9478" max="9479" width="0" style="283" hidden="1" customWidth="1"/>
    <col min="9480" max="9480" width="9.7109375" style="283" bestFit="1" customWidth="1"/>
    <col min="9481" max="9728" width="9.140625" style="283"/>
    <col min="9729" max="9729" width="5.7109375" style="283" customWidth="1"/>
    <col min="9730" max="9730" width="10.42578125" style="283" customWidth="1"/>
    <col min="9731" max="9731" width="10.140625" style="283" customWidth="1"/>
    <col min="9732" max="9732" width="101.28515625" style="283" customWidth="1"/>
    <col min="9733" max="9733" width="11.28515625" style="283" customWidth="1"/>
    <col min="9734" max="9735" width="0" style="283" hidden="1" customWidth="1"/>
    <col min="9736" max="9736" width="9.7109375" style="283" bestFit="1" customWidth="1"/>
    <col min="9737" max="9984" width="9.140625" style="283"/>
    <col min="9985" max="9985" width="5.7109375" style="283" customWidth="1"/>
    <col min="9986" max="9986" width="10.42578125" style="283" customWidth="1"/>
    <col min="9987" max="9987" width="10.140625" style="283" customWidth="1"/>
    <col min="9988" max="9988" width="101.28515625" style="283" customWidth="1"/>
    <col min="9989" max="9989" width="11.28515625" style="283" customWidth="1"/>
    <col min="9990" max="9991" width="0" style="283" hidden="1" customWidth="1"/>
    <col min="9992" max="9992" width="9.7109375" style="283" bestFit="1" customWidth="1"/>
    <col min="9993" max="10240" width="9.140625" style="283"/>
    <col min="10241" max="10241" width="5.7109375" style="283" customWidth="1"/>
    <col min="10242" max="10242" width="10.42578125" style="283" customWidth="1"/>
    <col min="10243" max="10243" width="10.140625" style="283" customWidth="1"/>
    <col min="10244" max="10244" width="101.28515625" style="283" customWidth="1"/>
    <col min="10245" max="10245" width="11.28515625" style="283" customWidth="1"/>
    <col min="10246" max="10247" width="0" style="283" hidden="1" customWidth="1"/>
    <col min="10248" max="10248" width="9.7109375" style="283" bestFit="1" customWidth="1"/>
    <col min="10249" max="10496" width="9.140625" style="283"/>
    <col min="10497" max="10497" width="5.7109375" style="283" customWidth="1"/>
    <col min="10498" max="10498" width="10.42578125" style="283" customWidth="1"/>
    <col min="10499" max="10499" width="10.140625" style="283" customWidth="1"/>
    <col min="10500" max="10500" width="101.28515625" style="283" customWidth="1"/>
    <col min="10501" max="10501" width="11.28515625" style="283" customWidth="1"/>
    <col min="10502" max="10503" width="0" style="283" hidden="1" customWidth="1"/>
    <col min="10504" max="10504" width="9.7109375" style="283" bestFit="1" customWidth="1"/>
    <col min="10505" max="10752" width="9.140625" style="283"/>
    <col min="10753" max="10753" width="5.7109375" style="283" customWidth="1"/>
    <col min="10754" max="10754" width="10.42578125" style="283" customWidth="1"/>
    <col min="10755" max="10755" width="10.140625" style="283" customWidth="1"/>
    <col min="10756" max="10756" width="101.28515625" style="283" customWidth="1"/>
    <col min="10757" max="10757" width="11.28515625" style="283" customWidth="1"/>
    <col min="10758" max="10759" width="0" style="283" hidden="1" customWidth="1"/>
    <col min="10760" max="10760" width="9.7109375" style="283" bestFit="1" customWidth="1"/>
    <col min="10761" max="11008" width="9.140625" style="283"/>
    <col min="11009" max="11009" width="5.7109375" style="283" customWidth="1"/>
    <col min="11010" max="11010" width="10.42578125" style="283" customWidth="1"/>
    <col min="11011" max="11011" width="10.140625" style="283" customWidth="1"/>
    <col min="11012" max="11012" width="101.28515625" style="283" customWidth="1"/>
    <col min="11013" max="11013" width="11.28515625" style="283" customWidth="1"/>
    <col min="11014" max="11015" width="0" style="283" hidden="1" customWidth="1"/>
    <col min="11016" max="11016" width="9.7109375" style="283" bestFit="1" customWidth="1"/>
    <col min="11017" max="11264" width="9.140625" style="283"/>
    <col min="11265" max="11265" width="5.7109375" style="283" customWidth="1"/>
    <col min="11266" max="11266" width="10.42578125" style="283" customWidth="1"/>
    <col min="11267" max="11267" width="10.140625" style="283" customWidth="1"/>
    <col min="11268" max="11268" width="101.28515625" style="283" customWidth="1"/>
    <col min="11269" max="11269" width="11.28515625" style="283" customWidth="1"/>
    <col min="11270" max="11271" width="0" style="283" hidden="1" customWidth="1"/>
    <col min="11272" max="11272" width="9.7109375" style="283" bestFit="1" customWidth="1"/>
    <col min="11273" max="11520" width="9.140625" style="283"/>
    <col min="11521" max="11521" width="5.7109375" style="283" customWidth="1"/>
    <col min="11522" max="11522" width="10.42578125" style="283" customWidth="1"/>
    <col min="11523" max="11523" width="10.140625" style="283" customWidth="1"/>
    <col min="11524" max="11524" width="101.28515625" style="283" customWidth="1"/>
    <col min="11525" max="11525" width="11.28515625" style="283" customWidth="1"/>
    <col min="11526" max="11527" width="0" style="283" hidden="1" customWidth="1"/>
    <col min="11528" max="11528" width="9.7109375" style="283" bestFit="1" customWidth="1"/>
    <col min="11529" max="11776" width="9.140625" style="283"/>
    <col min="11777" max="11777" width="5.7109375" style="283" customWidth="1"/>
    <col min="11778" max="11778" width="10.42578125" style="283" customWidth="1"/>
    <col min="11779" max="11779" width="10.140625" style="283" customWidth="1"/>
    <col min="11780" max="11780" width="101.28515625" style="283" customWidth="1"/>
    <col min="11781" max="11781" width="11.28515625" style="283" customWidth="1"/>
    <col min="11782" max="11783" width="0" style="283" hidden="1" customWidth="1"/>
    <col min="11784" max="11784" width="9.7109375" style="283" bestFit="1" customWidth="1"/>
    <col min="11785" max="12032" width="9.140625" style="283"/>
    <col min="12033" max="12033" width="5.7109375" style="283" customWidth="1"/>
    <col min="12034" max="12034" width="10.42578125" style="283" customWidth="1"/>
    <col min="12035" max="12035" width="10.140625" style="283" customWidth="1"/>
    <col min="12036" max="12036" width="101.28515625" style="283" customWidth="1"/>
    <col min="12037" max="12037" width="11.28515625" style="283" customWidth="1"/>
    <col min="12038" max="12039" width="0" style="283" hidden="1" customWidth="1"/>
    <col min="12040" max="12040" width="9.7109375" style="283" bestFit="1" customWidth="1"/>
    <col min="12041" max="12288" width="9.140625" style="283"/>
    <col min="12289" max="12289" width="5.7109375" style="283" customWidth="1"/>
    <col min="12290" max="12290" width="10.42578125" style="283" customWidth="1"/>
    <col min="12291" max="12291" width="10.140625" style="283" customWidth="1"/>
    <col min="12292" max="12292" width="101.28515625" style="283" customWidth="1"/>
    <col min="12293" max="12293" width="11.28515625" style="283" customWidth="1"/>
    <col min="12294" max="12295" width="0" style="283" hidden="1" customWidth="1"/>
    <col min="12296" max="12296" width="9.7109375" style="283" bestFit="1" customWidth="1"/>
    <col min="12297" max="12544" width="9.140625" style="283"/>
    <col min="12545" max="12545" width="5.7109375" style="283" customWidth="1"/>
    <col min="12546" max="12546" width="10.42578125" style="283" customWidth="1"/>
    <col min="12547" max="12547" width="10.140625" style="283" customWidth="1"/>
    <col min="12548" max="12548" width="101.28515625" style="283" customWidth="1"/>
    <col min="12549" max="12549" width="11.28515625" style="283" customWidth="1"/>
    <col min="12550" max="12551" width="0" style="283" hidden="1" customWidth="1"/>
    <col min="12552" max="12552" width="9.7109375" style="283" bestFit="1" customWidth="1"/>
    <col min="12553" max="12800" width="9.140625" style="283"/>
    <col min="12801" max="12801" width="5.7109375" style="283" customWidth="1"/>
    <col min="12802" max="12802" width="10.42578125" style="283" customWidth="1"/>
    <col min="12803" max="12803" width="10.140625" style="283" customWidth="1"/>
    <col min="12804" max="12804" width="101.28515625" style="283" customWidth="1"/>
    <col min="12805" max="12805" width="11.28515625" style="283" customWidth="1"/>
    <col min="12806" max="12807" width="0" style="283" hidden="1" customWidth="1"/>
    <col min="12808" max="12808" width="9.7109375" style="283" bestFit="1" customWidth="1"/>
    <col min="12809" max="13056" width="9.140625" style="283"/>
    <col min="13057" max="13057" width="5.7109375" style="283" customWidth="1"/>
    <col min="13058" max="13058" width="10.42578125" style="283" customWidth="1"/>
    <col min="13059" max="13059" width="10.140625" style="283" customWidth="1"/>
    <col min="13060" max="13060" width="101.28515625" style="283" customWidth="1"/>
    <col min="13061" max="13061" width="11.28515625" style="283" customWidth="1"/>
    <col min="13062" max="13063" width="0" style="283" hidden="1" customWidth="1"/>
    <col min="13064" max="13064" width="9.7109375" style="283" bestFit="1" customWidth="1"/>
    <col min="13065" max="13312" width="9.140625" style="283"/>
    <col min="13313" max="13313" width="5.7109375" style="283" customWidth="1"/>
    <col min="13314" max="13314" width="10.42578125" style="283" customWidth="1"/>
    <col min="13315" max="13315" width="10.140625" style="283" customWidth="1"/>
    <col min="13316" max="13316" width="101.28515625" style="283" customWidth="1"/>
    <col min="13317" max="13317" width="11.28515625" style="283" customWidth="1"/>
    <col min="13318" max="13319" width="0" style="283" hidden="1" customWidth="1"/>
    <col min="13320" max="13320" width="9.7109375" style="283" bestFit="1" customWidth="1"/>
    <col min="13321" max="13568" width="9.140625" style="283"/>
    <col min="13569" max="13569" width="5.7109375" style="283" customWidth="1"/>
    <col min="13570" max="13570" width="10.42578125" style="283" customWidth="1"/>
    <col min="13571" max="13571" width="10.140625" style="283" customWidth="1"/>
    <col min="13572" max="13572" width="101.28515625" style="283" customWidth="1"/>
    <col min="13573" max="13573" width="11.28515625" style="283" customWidth="1"/>
    <col min="13574" max="13575" width="0" style="283" hidden="1" customWidth="1"/>
    <col min="13576" max="13576" width="9.7109375" style="283" bestFit="1" customWidth="1"/>
    <col min="13577" max="13824" width="9.140625" style="283"/>
    <col min="13825" max="13825" width="5.7109375" style="283" customWidth="1"/>
    <col min="13826" max="13826" width="10.42578125" style="283" customWidth="1"/>
    <col min="13827" max="13827" width="10.140625" style="283" customWidth="1"/>
    <col min="13828" max="13828" width="101.28515625" style="283" customWidth="1"/>
    <col min="13829" max="13829" width="11.28515625" style="283" customWidth="1"/>
    <col min="13830" max="13831" width="0" style="283" hidden="1" customWidth="1"/>
    <col min="13832" max="13832" width="9.7109375" style="283" bestFit="1" customWidth="1"/>
    <col min="13833" max="14080" width="9.140625" style="283"/>
    <col min="14081" max="14081" width="5.7109375" style="283" customWidth="1"/>
    <col min="14082" max="14082" width="10.42578125" style="283" customWidth="1"/>
    <col min="14083" max="14083" width="10.140625" style="283" customWidth="1"/>
    <col min="14084" max="14084" width="101.28515625" style="283" customWidth="1"/>
    <col min="14085" max="14085" width="11.28515625" style="283" customWidth="1"/>
    <col min="14086" max="14087" width="0" style="283" hidden="1" customWidth="1"/>
    <col min="14088" max="14088" width="9.7109375" style="283" bestFit="1" customWidth="1"/>
    <col min="14089" max="14336" width="9.140625" style="283"/>
    <col min="14337" max="14337" width="5.7109375" style="283" customWidth="1"/>
    <col min="14338" max="14338" width="10.42578125" style="283" customWidth="1"/>
    <col min="14339" max="14339" width="10.140625" style="283" customWidth="1"/>
    <col min="14340" max="14340" width="101.28515625" style="283" customWidth="1"/>
    <col min="14341" max="14341" width="11.28515625" style="283" customWidth="1"/>
    <col min="14342" max="14343" width="0" style="283" hidden="1" customWidth="1"/>
    <col min="14344" max="14344" width="9.7109375" style="283" bestFit="1" customWidth="1"/>
    <col min="14345" max="14592" width="9.140625" style="283"/>
    <col min="14593" max="14593" width="5.7109375" style="283" customWidth="1"/>
    <col min="14594" max="14594" width="10.42578125" style="283" customWidth="1"/>
    <col min="14595" max="14595" width="10.140625" style="283" customWidth="1"/>
    <col min="14596" max="14596" width="101.28515625" style="283" customWidth="1"/>
    <col min="14597" max="14597" width="11.28515625" style="283" customWidth="1"/>
    <col min="14598" max="14599" width="0" style="283" hidden="1" customWidth="1"/>
    <col min="14600" max="14600" width="9.7109375" style="283" bestFit="1" customWidth="1"/>
    <col min="14601" max="14848" width="9.140625" style="283"/>
    <col min="14849" max="14849" width="5.7109375" style="283" customWidth="1"/>
    <col min="14850" max="14850" width="10.42578125" style="283" customWidth="1"/>
    <col min="14851" max="14851" width="10.140625" style="283" customWidth="1"/>
    <col min="14852" max="14852" width="101.28515625" style="283" customWidth="1"/>
    <col min="14853" max="14853" width="11.28515625" style="283" customWidth="1"/>
    <col min="14854" max="14855" width="0" style="283" hidden="1" customWidth="1"/>
    <col min="14856" max="14856" width="9.7109375" style="283" bestFit="1" customWidth="1"/>
    <col min="14857" max="15104" width="9.140625" style="283"/>
    <col min="15105" max="15105" width="5.7109375" style="283" customWidth="1"/>
    <col min="15106" max="15106" width="10.42578125" style="283" customWidth="1"/>
    <col min="15107" max="15107" width="10.140625" style="283" customWidth="1"/>
    <col min="15108" max="15108" width="101.28515625" style="283" customWidth="1"/>
    <col min="15109" max="15109" width="11.28515625" style="283" customWidth="1"/>
    <col min="15110" max="15111" width="0" style="283" hidden="1" customWidth="1"/>
    <col min="15112" max="15112" width="9.7109375" style="283" bestFit="1" customWidth="1"/>
    <col min="15113" max="15360" width="9.140625" style="283"/>
    <col min="15361" max="15361" width="5.7109375" style="283" customWidth="1"/>
    <col min="15362" max="15362" width="10.42578125" style="283" customWidth="1"/>
    <col min="15363" max="15363" width="10.140625" style="283" customWidth="1"/>
    <col min="15364" max="15364" width="101.28515625" style="283" customWidth="1"/>
    <col min="15365" max="15365" width="11.28515625" style="283" customWidth="1"/>
    <col min="15366" max="15367" width="0" style="283" hidden="1" customWidth="1"/>
    <col min="15368" max="15368" width="9.7109375" style="283" bestFit="1" customWidth="1"/>
    <col min="15369" max="15616" width="9.140625" style="283"/>
    <col min="15617" max="15617" width="5.7109375" style="283" customWidth="1"/>
    <col min="15618" max="15618" width="10.42578125" style="283" customWidth="1"/>
    <col min="15619" max="15619" width="10.140625" style="283" customWidth="1"/>
    <col min="15620" max="15620" width="101.28515625" style="283" customWidth="1"/>
    <col min="15621" max="15621" width="11.28515625" style="283" customWidth="1"/>
    <col min="15622" max="15623" width="0" style="283" hidden="1" customWidth="1"/>
    <col min="15624" max="15624" width="9.7109375" style="283" bestFit="1" customWidth="1"/>
    <col min="15625" max="15872" width="9.140625" style="283"/>
    <col min="15873" max="15873" width="5.7109375" style="283" customWidth="1"/>
    <col min="15874" max="15874" width="10.42578125" style="283" customWidth="1"/>
    <col min="15875" max="15875" width="10.140625" style="283" customWidth="1"/>
    <col min="15876" max="15876" width="101.28515625" style="283" customWidth="1"/>
    <col min="15877" max="15877" width="11.28515625" style="283" customWidth="1"/>
    <col min="15878" max="15879" width="0" style="283" hidden="1" customWidth="1"/>
    <col min="15880" max="15880" width="9.7109375" style="283" bestFit="1" customWidth="1"/>
    <col min="15881" max="16128" width="9.140625" style="283"/>
    <col min="16129" max="16129" width="5.7109375" style="283" customWidth="1"/>
    <col min="16130" max="16130" width="10.42578125" style="283" customWidth="1"/>
    <col min="16131" max="16131" width="10.140625" style="283" customWidth="1"/>
    <col min="16132" max="16132" width="101.28515625" style="283" customWidth="1"/>
    <col min="16133" max="16133" width="11.28515625" style="283" customWidth="1"/>
    <col min="16134" max="16135" width="0" style="283" hidden="1" customWidth="1"/>
    <col min="16136" max="16136" width="9.7109375" style="283" bestFit="1" customWidth="1"/>
    <col min="16137" max="16384" width="9.140625" style="283"/>
  </cols>
  <sheetData>
    <row r="2" spans="1:7" x14ac:dyDescent="0.2">
      <c r="A2" s="282" t="s">
        <v>598</v>
      </c>
      <c r="B2" s="282"/>
      <c r="C2" s="282"/>
      <c r="D2" s="282"/>
      <c r="E2" s="282"/>
      <c r="F2" s="282"/>
      <c r="G2" s="282"/>
    </row>
    <row r="3" spans="1:7" ht="12" hidden="1" customHeight="1" x14ac:dyDescent="0.2">
      <c r="A3" s="284"/>
      <c r="B3" s="284"/>
      <c r="C3" s="284"/>
      <c r="D3" s="284"/>
      <c r="E3" s="284"/>
      <c r="F3" s="284"/>
      <c r="G3" s="284"/>
    </row>
    <row r="4" spans="1:7" x14ac:dyDescent="0.2">
      <c r="C4" s="285" t="s">
        <v>362</v>
      </c>
      <c r="D4" s="285"/>
      <c r="E4" s="285"/>
      <c r="F4" s="285"/>
      <c r="G4" s="285"/>
    </row>
    <row r="5" spans="1:7" ht="23.25" customHeight="1" x14ac:dyDescent="0.2">
      <c r="A5" s="286" t="s">
        <v>599</v>
      </c>
      <c r="B5" s="286" t="s">
        <v>600</v>
      </c>
      <c r="C5" s="286" t="s">
        <v>362</v>
      </c>
      <c r="D5" s="286" t="s">
        <v>601</v>
      </c>
      <c r="E5" s="286" t="s">
        <v>14</v>
      </c>
      <c r="F5" s="287" t="s">
        <v>602</v>
      </c>
      <c r="G5" s="287" t="s">
        <v>603</v>
      </c>
    </row>
    <row r="6" spans="1:7" ht="17.25" customHeight="1" x14ac:dyDescent="0.2">
      <c r="A6" s="288"/>
      <c r="B6" s="289"/>
      <c r="C6" s="290">
        <v>5000</v>
      </c>
      <c r="D6" s="291" t="s">
        <v>604</v>
      </c>
      <c r="E6" s="292" t="s">
        <v>605</v>
      </c>
      <c r="F6" s="293"/>
      <c r="G6" s="293"/>
    </row>
    <row r="7" spans="1:7" ht="13.5" customHeight="1" x14ac:dyDescent="0.2">
      <c r="A7" s="294">
        <v>55</v>
      </c>
      <c r="B7" s="295">
        <v>44251</v>
      </c>
      <c r="C7" s="293">
        <v>-200</v>
      </c>
      <c r="D7" s="289" t="s">
        <v>606</v>
      </c>
      <c r="E7" s="296" t="s">
        <v>607</v>
      </c>
      <c r="F7" s="293"/>
      <c r="G7" s="293"/>
    </row>
    <row r="8" spans="1:7" ht="13.5" customHeight="1" x14ac:dyDescent="0.2">
      <c r="A8" s="294">
        <v>56</v>
      </c>
      <c r="B8" s="295">
        <v>44265</v>
      </c>
      <c r="C8" s="293">
        <v>-500</v>
      </c>
      <c r="D8" s="289" t="s">
        <v>608</v>
      </c>
      <c r="E8" s="289" t="s">
        <v>607</v>
      </c>
      <c r="F8" s="293"/>
      <c r="G8" s="293"/>
    </row>
    <row r="9" spans="1:7" ht="13.5" customHeight="1" x14ac:dyDescent="0.2">
      <c r="A9" s="297">
        <v>57</v>
      </c>
      <c r="B9" s="295">
        <v>44286</v>
      </c>
      <c r="C9" s="293">
        <v>500</v>
      </c>
      <c r="D9" s="298" t="s">
        <v>609</v>
      </c>
      <c r="E9" s="289" t="s">
        <v>605</v>
      </c>
    </row>
    <row r="10" spans="1:7" ht="13.5" customHeight="1" x14ac:dyDescent="0.2">
      <c r="A10" s="297">
        <v>57</v>
      </c>
      <c r="B10" s="295">
        <v>44286</v>
      </c>
      <c r="C10" s="293">
        <v>-100</v>
      </c>
      <c r="D10" s="298" t="s">
        <v>610</v>
      </c>
      <c r="E10" s="289" t="s">
        <v>611</v>
      </c>
    </row>
    <row r="11" spans="1:7" ht="13.5" customHeight="1" x14ac:dyDescent="0.2">
      <c r="A11" s="297">
        <v>57</v>
      </c>
      <c r="B11" s="295">
        <v>44286</v>
      </c>
      <c r="C11" s="293">
        <v>-50</v>
      </c>
      <c r="D11" s="298" t="s">
        <v>612</v>
      </c>
      <c r="E11" s="289" t="s">
        <v>613</v>
      </c>
    </row>
    <row r="12" spans="1:7" ht="13.5" customHeight="1" x14ac:dyDescent="0.2">
      <c r="A12" s="297">
        <v>59</v>
      </c>
      <c r="B12" s="295">
        <v>44314</v>
      </c>
      <c r="C12" s="293">
        <v>-103</v>
      </c>
      <c r="D12" s="298" t="s">
        <v>614</v>
      </c>
      <c r="E12" s="289" t="s">
        <v>605</v>
      </c>
    </row>
    <row r="13" spans="1:7" s="304" customFormat="1" ht="13.5" customHeight="1" x14ac:dyDescent="0.2">
      <c r="A13" s="299">
        <v>60</v>
      </c>
      <c r="B13" s="300">
        <v>44326</v>
      </c>
      <c r="C13" s="301">
        <v>-18.2</v>
      </c>
      <c r="D13" s="302" t="s">
        <v>615</v>
      </c>
      <c r="E13" s="303" t="s">
        <v>607</v>
      </c>
      <c r="F13" s="303"/>
    </row>
    <row r="14" spans="1:7" s="304" customFormat="1" ht="13.5" customHeight="1" x14ac:dyDescent="0.2">
      <c r="A14" s="299">
        <v>62</v>
      </c>
      <c r="B14" s="300">
        <v>44356</v>
      </c>
      <c r="C14" s="301">
        <v>-184</v>
      </c>
      <c r="D14" s="302" t="s">
        <v>616</v>
      </c>
      <c r="E14" s="303" t="s">
        <v>605</v>
      </c>
      <c r="F14" s="303"/>
    </row>
    <row r="15" spans="1:7" s="304" customFormat="1" ht="13.5" customHeight="1" x14ac:dyDescent="0.2">
      <c r="A15" s="299">
        <v>63</v>
      </c>
      <c r="B15" s="300">
        <v>44377</v>
      </c>
      <c r="C15" s="301">
        <v>-304</v>
      </c>
      <c r="D15" s="302" t="s">
        <v>617</v>
      </c>
      <c r="E15" s="303" t="s">
        <v>618</v>
      </c>
      <c r="F15" s="303"/>
    </row>
    <row r="16" spans="1:7" s="304" customFormat="1" ht="13.5" customHeight="1" x14ac:dyDescent="0.2">
      <c r="A16" s="299">
        <v>63</v>
      </c>
      <c r="B16" s="300">
        <v>44377</v>
      </c>
      <c r="C16" s="301">
        <v>-120</v>
      </c>
      <c r="D16" s="302" t="s">
        <v>619</v>
      </c>
      <c r="E16" s="303" t="s">
        <v>613</v>
      </c>
      <c r="F16" s="303"/>
    </row>
    <row r="17" spans="1:7" s="304" customFormat="1" ht="13.5" customHeight="1" x14ac:dyDescent="0.2">
      <c r="A17" s="299">
        <v>64</v>
      </c>
      <c r="B17" s="300">
        <v>44391</v>
      </c>
      <c r="C17" s="301">
        <v>-909</v>
      </c>
      <c r="D17" s="302" t="s">
        <v>620</v>
      </c>
      <c r="E17" s="303" t="s">
        <v>607</v>
      </c>
      <c r="F17" s="303"/>
    </row>
    <row r="18" spans="1:7" s="304" customFormat="1" ht="13.5" customHeight="1" x14ac:dyDescent="0.2">
      <c r="A18" s="299">
        <v>65</v>
      </c>
      <c r="B18" s="300">
        <v>44405</v>
      </c>
      <c r="C18" s="301">
        <v>-75</v>
      </c>
      <c r="D18" s="302" t="s">
        <v>621</v>
      </c>
      <c r="E18" s="303" t="s">
        <v>613</v>
      </c>
      <c r="F18" s="303"/>
    </row>
    <row r="19" spans="1:7" s="304" customFormat="1" ht="13.5" customHeight="1" x14ac:dyDescent="0.2">
      <c r="A19" s="299">
        <v>65</v>
      </c>
      <c r="B19" s="300">
        <v>44405</v>
      </c>
      <c r="C19" s="301">
        <v>-2000</v>
      </c>
      <c r="D19" s="302" t="s">
        <v>622</v>
      </c>
      <c r="E19" s="303" t="s">
        <v>607</v>
      </c>
      <c r="F19" s="303"/>
    </row>
    <row r="20" spans="1:7" s="304" customFormat="1" ht="13.5" customHeight="1" x14ac:dyDescent="0.2">
      <c r="A20" s="299">
        <v>67</v>
      </c>
      <c r="B20" s="300">
        <v>44433</v>
      </c>
      <c r="C20" s="301">
        <v>-70.5</v>
      </c>
      <c r="D20" s="302" t="s">
        <v>623</v>
      </c>
      <c r="E20" s="303" t="s">
        <v>618</v>
      </c>
      <c r="F20" s="303"/>
    </row>
    <row r="21" spans="1:7" s="304" customFormat="1" ht="13.5" customHeight="1" x14ac:dyDescent="0.2">
      <c r="A21" s="299">
        <v>68</v>
      </c>
      <c r="B21" s="300">
        <v>44447</v>
      </c>
      <c r="C21" s="301">
        <v>-92</v>
      </c>
      <c r="D21" s="302" t="s">
        <v>624</v>
      </c>
      <c r="E21" s="303" t="s">
        <v>605</v>
      </c>
      <c r="F21" s="303"/>
    </row>
    <row r="22" spans="1:7" s="304" customFormat="1" ht="13.5" customHeight="1" x14ac:dyDescent="0.2">
      <c r="A22" s="299">
        <v>68</v>
      </c>
      <c r="B22" s="300">
        <v>44447</v>
      </c>
      <c r="C22" s="301">
        <v>-250</v>
      </c>
      <c r="D22" s="302" t="s">
        <v>625</v>
      </c>
      <c r="E22" s="303" t="s">
        <v>607</v>
      </c>
      <c r="F22" s="303"/>
    </row>
    <row r="23" spans="1:7" ht="13.5" customHeight="1" x14ac:dyDescent="0.2">
      <c r="A23" s="294"/>
      <c r="B23" s="295"/>
      <c r="C23" s="290">
        <f>SUM(C6:C22)</f>
        <v>524.30000000000018</v>
      </c>
      <c r="D23" s="292" t="s">
        <v>626</v>
      </c>
      <c r="E23" s="296"/>
      <c r="F23" s="293"/>
      <c r="G23" s="293"/>
    </row>
    <row r="24" spans="1:7" ht="13.5" customHeight="1" x14ac:dyDescent="0.2">
      <c r="A24" s="294"/>
      <c r="B24" s="295"/>
      <c r="C24" s="290"/>
      <c r="D24" s="291"/>
      <c r="E24" s="296"/>
      <c r="F24" s="293"/>
      <c r="G24" s="293"/>
    </row>
    <row r="25" spans="1:7" ht="13.5" customHeight="1" x14ac:dyDescent="0.2">
      <c r="A25" s="305"/>
      <c r="B25" s="306"/>
      <c r="C25" s="307"/>
      <c r="D25" s="291" t="s">
        <v>627</v>
      </c>
      <c r="E25" s="308"/>
      <c r="F25" s="293"/>
      <c r="G25" s="293"/>
    </row>
    <row r="26" spans="1:7" s="304" customFormat="1" ht="13.5" customHeight="1" x14ac:dyDescent="0.2">
      <c r="A26" s="299"/>
      <c r="B26" s="300"/>
      <c r="C26" s="301">
        <v>-100</v>
      </c>
      <c r="D26" s="302" t="s">
        <v>628</v>
      </c>
      <c r="E26" s="303" t="s">
        <v>605</v>
      </c>
      <c r="F26" s="303"/>
    </row>
    <row r="27" spans="1:7" s="304" customFormat="1" ht="13.5" customHeight="1" x14ac:dyDescent="0.2">
      <c r="A27" s="299"/>
      <c r="B27" s="300"/>
      <c r="C27" s="301">
        <v>-115</v>
      </c>
      <c r="D27" s="302" t="s">
        <v>629</v>
      </c>
      <c r="E27" s="303" t="s">
        <v>613</v>
      </c>
      <c r="F27" s="309"/>
    </row>
    <row r="28" spans="1:7" ht="13.5" customHeight="1" x14ac:dyDescent="0.2">
      <c r="A28" s="297"/>
      <c r="B28" s="289"/>
      <c r="C28" s="290">
        <f>SUM(C26:C27)</f>
        <v>-215</v>
      </c>
      <c r="D28" s="298"/>
      <c r="E28" s="289"/>
    </row>
    <row r="29" spans="1:7" ht="13.5" customHeight="1" x14ac:dyDescent="0.2">
      <c r="A29" s="297"/>
      <c r="B29" s="289"/>
      <c r="C29" s="293"/>
      <c r="D29" s="298"/>
      <c r="E29" s="289"/>
    </row>
    <row r="30" spans="1:7" ht="13.5" customHeight="1" x14ac:dyDescent="0.2">
      <c r="A30" s="297"/>
      <c r="B30" s="289"/>
      <c r="C30" s="293"/>
      <c r="D30" s="298"/>
      <c r="E30" s="289"/>
    </row>
    <row r="31" spans="1:7" ht="13.5" customHeight="1" x14ac:dyDescent="0.2">
      <c r="A31" s="297"/>
      <c r="B31" s="289"/>
      <c r="C31" s="293"/>
      <c r="D31" s="298"/>
      <c r="E31" s="289"/>
    </row>
    <row r="32" spans="1:7" ht="13.5" customHeight="1" x14ac:dyDescent="0.2">
      <c r="A32" s="297"/>
      <c r="B32" s="289"/>
      <c r="C32" s="293"/>
      <c r="D32" s="298"/>
      <c r="E32" s="289"/>
    </row>
    <row r="33" spans="1:5" x14ac:dyDescent="0.2">
      <c r="A33" s="297"/>
      <c r="B33" s="289"/>
      <c r="C33" s="289"/>
      <c r="D33" s="289"/>
      <c r="E33" s="289"/>
    </row>
    <row r="34" spans="1:5" ht="13.5" customHeight="1" x14ac:dyDescent="0.2">
      <c r="A34" s="297"/>
      <c r="B34" s="289"/>
      <c r="C34" s="290"/>
      <c r="D34" s="289"/>
      <c r="E34" s="289"/>
    </row>
    <row r="35" spans="1:5" ht="13.5" customHeight="1" x14ac:dyDescent="0.2">
      <c r="A35" s="297"/>
      <c r="B35" s="289"/>
      <c r="C35" s="293"/>
      <c r="D35" s="289"/>
      <c r="E35" s="289"/>
    </row>
    <row r="36" spans="1:5" ht="13.5" customHeight="1" x14ac:dyDescent="0.2">
      <c r="A36" s="297"/>
      <c r="B36" s="289"/>
      <c r="C36" s="293"/>
      <c r="D36" s="289"/>
      <c r="E36" s="289"/>
    </row>
    <row r="37" spans="1:5" ht="13.5" customHeight="1" x14ac:dyDescent="0.2">
      <c r="A37" s="297"/>
      <c r="B37" s="289"/>
      <c r="C37" s="293"/>
      <c r="D37" s="289"/>
      <c r="E37" s="289"/>
    </row>
    <row r="38" spans="1:5" x14ac:dyDescent="0.2">
      <c r="A38" s="297"/>
      <c r="B38" s="289"/>
      <c r="C38" s="290"/>
      <c r="D38" s="289"/>
      <c r="E38" s="289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8"/>
  <sheetViews>
    <sheetView topLeftCell="A37" workbookViewId="0">
      <selection activeCell="D32" sqref="D32"/>
    </sheetView>
  </sheetViews>
  <sheetFormatPr defaultRowHeight="12.75" x14ac:dyDescent="0.2"/>
  <cols>
    <col min="1" max="1" width="6.5703125" style="341" customWidth="1"/>
    <col min="2" max="2" width="10.28515625" style="341" customWidth="1"/>
    <col min="3" max="3" width="10.140625" style="342" customWidth="1"/>
    <col min="4" max="4" width="116.42578125" style="304" customWidth="1"/>
    <col min="5" max="5" width="11" style="304" customWidth="1"/>
    <col min="6" max="6" width="14.5703125" style="304" hidden="1" customWidth="1"/>
    <col min="7" max="256" width="9.140625" style="304"/>
    <col min="257" max="257" width="6.5703125" style="304" customWidth="1"/>
    <col min="258" max="258" width="10.28515625" style="304" customWidth="1"/>
    <col min="259" max="259" width="10.140625" style="304" customWidth="1"/>
    <col min="260" max="260" width="116.42578125" style="304" customWidth="1"/>
    <col min="261" max="261" width="11" style="304" customWidth="1"/>
    <col min="262" max="262" width="0" style="304" hidden="1" customWidth="1"/>
    <col min="263" max="512" width="9.140625" style="304"/>
    <col min="513" max="513" width="6.5703125" style="304" customWidth="1"/>
    <col min="514" max="514" width="10.28515625" style="304" customWidth="1"/>
    <col min="515" max="515" width="10.140625" style="304" customWidth="1"/>
    <col min="516" max="516" width="116.42578125" style="304" customWidth="1"/>
    <col min="517" max="517" width="11" style="304" customWidth="1"/>
    <col min="518" max="518" width="0" style="304" hidden="1" customWidth="1"/>
    <col min="519" max="768" width="9.140625" style="304"/>
    <col min="769" max="769" width="6.5703125" style="304" customWidth="1"/>
    <col min="770" max="770" width="10.28515625" style="304" customWidth="1"/>
    <col min="771" max="771" width="10.140625" style="304" customWidth="1"/>
    <col min="772" max="772" width="116.42578125" style="304" customWidth="1"/>
    <col min="773" max="773" width="11" style="304" customWidth="1"/>
    <col min="774" max="774" width="0" style="304" hidden="1" customWidth="1"/>
    <col min="775" max="1024" width="9.140625" style="304"/>
    <col min="1025" max="1025" width="6.5703125" style="304" customWidth="1"/>
    <col min="1026" max="1026" width="10.28515625" style="304" customWidth="1"/>
    <col min="1027" max="1027" width="10.140625" style="304" customWidth="1"/>
    <col min="1028" max="1028" width="116.42578125" style="304" customWidth="1"/>
    <col min="1029" max="1029" width="11" style="304" customWidth="1"/>
    <col min="1030" max="1030" width="0" style="304" hidden="1" customWidth="1"/>
    <col min="1031" max="1280" width="9.140625" style="304"/>
    <col min="1281" max="1281" width="6.5703125" style="304" customWidth="1"/>
    <col min="1282" max="1282" width="10.28515625" style="304" customWidth="1"/>
    <col min="1283" max="1283" width="10.140625" style="304" customWidth="1"/>
    <col min="1284" max="1284" width="116.42578125" style="304" customWidth="1"/>
    <col min="1285" max="1285" width="11" style="304" customWidth="1"/>
    <col min="1286" max="1286" width="0" style="304" hidden="1" customWidth="1"/>
    <col min="1287" max="1536" width="9.140625" style="304"/>
    <col min="1537" max="1537" width="6.5703125" style="304" customWidth="1"/>
    <col min="1538" max="1538" width="10.28515625" style="304" customWidth="1"/>
    <col min="1539" max="1539" width="10.140625" style="304" customWidth="1"/>
    <col min="1540" max="1540" width="116.42578125" style="304" customWidth="1"/>
    <col min="1541" max="1541" width="11" style="304" customWidth="1"/>
    <col min="1542" max="1542" width="0" style="304" hidden="1" customWidth="1"/>
    <col min="1543" max="1792" width="9.140625" style="304"/>
    <col min="1793" max="1793" width="6.5703125" style="304" customWidth="1"/>
    <col min="1794" max="1794" width="10.28515625" style="304" customWidth="1"/>
    <col min="1795" max="1795" width="10.140625" style="304" customWidth="1"/>
    <col min="1796" max="1796" width="116.42578125" style="304" customWidth="1"/>
    <col min="1797" max="1797" width="11" style="304" customWidth="1"/>
    <col min="1798" max="1798" width="0" style="304" hidden="1" customWidth="1"/>
    <col min="1799" max="2048" width="9.140625" style="304"/>
    <col min="2049" max="2049" width="6.5703125" style="304" customWidth="1"/>
    <col min="2050" max="2050" width="10.28515625" style="304" customWidth="1"/>
    <col min="2051" max="2051" width="10.140625" style="304" customWidth="1"/>
    <col min="2052" max="2052" width="116.42578125" style="304" customWidth="1"/>
    <col min="2053" max="2053" width="11" style="304" customWidth="1"/>
    <col min="2054" max="2054" width="0" style="304" hidden="1" customWidth="1"/>
    <col min="2055" max="2304" width="9.140625" style="304"/>
    <col min="2305" max="2305" width="6.5703125" style="304" customWidth="1"/>
    <col min="2306" max="2306" width="10.28515625" style="304" customWidth="1"/>
    <col min="2307" max="2307" width="10.140625" style="304" customWidth="1"/>
    <col min="2308" max="2308" width="116.42578125" style="304" customWidth="1"/>
    <col min="2309" max="2309" width="11" style="304" customWidth="1"/>
    <col min="2310" max="2310" width="0" style="304" hidden="1" customWidth="1"/>
    <col min="2311" max="2560" width="9.140625" style="304"/>
    <col min="2561" max="2561" width="6.5703125" style="304" customWidth="1"/>
    <col min="2562" max="2562" width="10.28515625" style="304" customWidth="1"/>
    <col min="2563" max="2563" width="10.140625" style="304" customWidth="1"/>
    <col min="2564" max="2564" width="116.42578125" style="304" customWidth="1"/>
    <col min="2565" max="2565" width="11" style="304" customWidth="1"/>
    <col min="2566" max="2566" width="0" style="304" hidden="1" customWidth="1"/>
    <col min="2567" max="2816" width="9.140625" style="304"/>
    <col min="2817" max="2817" width="6.5703125" style="304" customWidth="1"/>
    <col min="2818" max="2818" width="10.28515625" style="304" customWidth="1"/>
    <col min="2819" max="2819" width="10.140625" style="304" customWidth="1"/>
    <col min="2820" max="2820" width="116.42578125" style="304" customWidth="1"/>
    <col min="2821" max="2821" width="11" style="304" customWidth="1"/>
    <col min="2822" max="2822" width="0" style="304" hidden="1" customWidth="1"/>
    <col min="2823" max="3072" width="9.140625" style="304"/>
    <col min="3073" max="3073" width="6.5703125" style="304" customWidth="1"/>
    <col min="3074" max="3074" width="10.28515625" style="304" customWidth="1"/>
    <col min="3075" max="3075" width="10.140625" style="304" customWidth="1"/>
    <col min="3076" max="3076" width="116.42578125" style="304" customWidth="1"/>
    <col min="3077" max="3077" width="11" style="304" customWidth="1"/>
    <col min="3078" max="3078" width="0" style="304" hidden="1" customWidth="1"/>
    <col min="3079" max="3328" width="9.140625" style="304"/>
    <col min="3329" max="3329" width="6.5703125" style="304" customWidth="1"/>
    <col min="3330" max="3330" width="10.28515625" style="304" customWidth="1"/>
    <col min="3331" max="3331" width="10.140625" style="304" customWidth="1"/>
    <col min="3332" max="3332" width="116.42578125" style="304" customWidth="1"/>
    <col min="3333" max="3333" width="11" style="304" customWidth="1"/>
    <col min="3334" max="3334" width="0" style="304" hidden="1" customWidth="1"/>
    <col min="3335" max="3584" width="9.140625" style="304"/>
    <col min="3585" max="3585" width="6.5703125" style="304" customWidth="1"/>
    <col min="3586" max="3586" width="10.28515625" style="304" customWidth="1"/>
    <col min="3587" max="3587" width="10.140625" style="304" customWidth="1"/>
    <col min="3588" max="3588" width="116.42578125" style="304" customWidth="1"/>
    <col min="3589" max="3589" width="11" style="304" customWidth="1"/>
    <col min="3590" max="3590" width="0" style="304" hidden="1" customWidth="1"/>
    <col min="3591" max="3840" width="9.140625" style="304"/>
    <col min="3841" max="3841" width="6.5703125" style="304" customWidth="1"/>
    <col min="3842" max="3842" width="10.28515625" style="304" customWidth="1"/>
    <col min="3843" max="3843" width="10.140625" style="304" customWidth="1"/>
    <col min="3844" max="3844" width="116.42578125" style="304" customWidth="1"/>
    <col min="3845" max="3845" width="11" style="304" customWidth="1"/>
    <col min="3846" max="3846" width="0" style="304" hidden="1" customWidth="1"/>
    <col min="3847" max="4096" width="9.140625" style="304"/>
    <col min="4097" max="4097" width="6.5703125" style="304" customWidth="1"/>
    <col min="4098" max="4098" width="10.28515625" style="304" customWidth="1"/>
    <col min="4099" max="4099" width="10.140625" style="304" customWidth="1"/>
    <col min="4100" max="4100" width="116.42578125" style="304" customWidth="1"/>
    <col min="4101" max="4101" width="11" style="304" customWidth="1"/>
    <col min="4102" max="4102" width="0" style="304" hidden="1" customWidth="1"/>
    <col min="4103" max="4352" width="9.140625" style="304"/>
    <col min="4353" max="4353" width="6.5703125" style="304" customWidth="1"/>
    <col min="4354" max="4354" width="10.28515625" style="304" customWidth="1"/>
    <col min="4355" max="4355" width="10.140625" style="304" customWidth="1"/>
    <col min="4356" max="4356" width="116.42578125" style="304" customWidth="1"/>
    <col min="4357" max="4357" width="11" style="304" customWidth="1"/>
    <col min="4358" max="4358" width="0" style="304" hidden="1" customWidth="1"/>
    <col min="4359" max="4608" width="9.140625" style="304"/>
    <col min="4609" max="4609" width="6.5703125" style="304" customWidth="1"/>
    <col min="4610" max="4610" width="10.28515625" style="304" customWidth="1"/>
    <col min="4611" max="4611" width="10.140625" style="304" customWidth="1"/>
    <col min="4612" max="4612" width="116.42578125" style="304" customWidth="1"/>
    <col min="4613" max="4613" width="11" style="304" customWidth="1"/>
    <col min="4614" max="4614" width="0" style="304" hidden="1" customWidth="1"/>
    <col min="4615" max="4864" width="9.140625" style="304"/>
    <col min="4865" max="4865" width="6.5703125" style="304" customWidth="1"/>
    <col min="4866" max="4866" width="10.28515625" style="304" customWidth="1"/>
    <col min="4867" max="4867" width="10.140625" style="304" customWidth="1"/>
    <col min="4868" max="4868" width="116.42578125" style="304" customWidth="1"/>
    <col min="4869" max="4869" width="11" style="304" customWidth="1"/>
    <col min="4870" max="4870" width="0" style="304" hidden="1" customWidth="1"/>
    <col min="4871" max="5120" width="9.140625" style="304"/>
    <col min="5121" max="5121" width="6.5703125" style="304" customWidth="1"/>
    <col min="5122" max="5122" width="10.28515625" style="304" customWidth="1"/>
    <col min="5123" max="5123" width="10.140625" style="304" customWidth="1"/>
    <col min="5124" max="5124" width="116.42578125" style="304" customWidth="1"/>
    <col min="5125" max="5125" width="11" style="304" customWidth="1"/>
    <col min="5126" max="5126" width="0" style="304" hidden="1" customWidth="1"/>
    <col min="5127" max="5376" width="9.140625" style="304"/>
    <col min="5377" max="5377" width="6.5703125" style="304" customWidth="1"/>
    <col min="5378" max="5378" width="10.28515625" style="304" customWidth="1"/>
    <col min="5379" max="5379" width="10.140625" style="304" customWidth="1"/>
    <col min="5380" max="5380" width="116.42578125" style="304" customWidth="1"/>
    <col min="5381" max="5381" width="11" style="304" customWidth="1"/>
    <col min="5382" max="5382" width="0" style="304" hidden="1" customWidth="1"/>
    <col min="5383" max="5632" width="9.140625" style="304"/>
    <col min="5633" max="5633" width="6.5703125" style="304" customWidth="1"/>
    <col min="5634" max="5634" width="10.28515625" style="304" customWidth="1"/>
    <col min="5635" max="5635" width="10.140625" style="304" customWidth="1"/>
    <col min="5636" max="5636" width="116.42578125" style="304" customWidth="1"/>
    <col min="5637" max="5637" width="11" style="304" customWidth="1"/>
    <col min="5638" max="5638" width="0" style="304" hidden="1" customWidth="1"/>
    <col min="5639" max="5888" width="9.140625" style="304"/>
    <col min="5889" max="5889" width="6.5703125" style="304" customWidth="1"/>
    <col min="5890" max="5890" width="10.28515625" style="304" customWidth="1"/>
    <col min="5891" max="5891" width="10.140625" style="304" customWidth="1"/>
    <col min="5892" max="5892" width="116.42578125" style="304" customWidth="1"/>
    <col min="5893" max="5893" width="11" style="304" customWidth="1"/>
    <col min="5894" max="5894" width="0" style="304" hidden="1" customWidth="1"/>
    <col min="5895" max="6144" width="9.140625" style="304"/>
    <col min="6145" max="6145" width="6.5703125" style="304" customWidth="1"/>
    <col min="6146" max="6146" width="10.28515625" style="304" customWidth="1"/>
    <col min="6147" max="6147" width="10.140625" style="304" customWidth="1"/>
    <col min="6148" max="6148" width="116.42578125" style="304" customWidth="1"/>
    <col min="6149" max="6149" width="11" style="304" customWidth="1"/>
    <col min="6150" max="6150" width="0" style="304" hidden="1" customWidth="1"/>
    <col min="6151" max="6400" width="9.140625" style="304"/>
    <col min="6401" max="6401" width="6.5703125" style="304" customWidth="1"/>
    <col min="6402" max="6402" width="10.28515625" style="304" customWidth="1"/>
    <col min="6403" max="6403" width="10.140625" style="304" customWidth="1"/>
    <col min="6404" max="6404" width="116.42578125" style="304" customWidth="1"/>
    <col min="6405" max="6405" width="11" style="304" customWidth="1"/>
    <col min="6406" max="6406" width="0" style="304" hidden="1" customWidth="1"/>
    <col min="6407" max="6656" width="9.140625" style="304"/>
    <col min="6657" max="6657" width="6.5703125" style="304" customWidth="1"/>
    <col min="6658" max="6658" width="10.28515625" style="304" customWidth="1"/>
    <col min="6659" max="6659" width="10.140625" style="304" customWidth="1"/>
    <col min="6660" max="6660" width="116.42578125" style="304" customWidth="1"/>
    <col min="6661" max="6661" width="11" style="304" customWidth="1"/>
    <col min="6662" max="6662" width="0" style="304" hidden="1" customWidth="1"/>
    <col min="6663" max="6912" width="9.140625" style="304"/>
    <col min="6913" max="6913" width="6.5703125" style="304" customWidth="1"/>
    <col min="6914" max="6914" width="10.28515625" style="304" customWidth="1"/>
    <col min="6915" max="6915" width="10.140625" style="304" customWidth="1"/>
    <col min="6916" max="6916" width="116.42578125" style="304" customWidth="1"/>
    <col min="6917" max="6917" width="11" style="304" customWidth="1"/>
    <col min="6918" max="6918" width="0" style="304" hidden="1" customWidth="1"/>
    <col min="6919" max="7168" width="9.140625" style="304"/>
    <col min="7169" max="7169" width="6.5703125" style="304" customWidth="1"/>
    <col min="7170" max="7170" width="10.28515625" style="304" customWidth="1"/>
    <col min="7171" max="7171" width="10.140625" style="304" customWidth="1"/>
    <col min="7172" max="7172" width="116.42578125" style="304" customWidth="1"/>
    <col min="7173" max="7173" width="11" style="304" customWidth="1"/>
    <col min="7174" max="7174" width="0" style="304" hidden="1" customWidth="1"/>
    <col min="7175" max="7424" width="9.140625" style="304"/>
    <col min="7425" max="7425" width="6.5703125" style="304" customWidth="1"/>
    <col min="7426" max="7426" width="10.28515625" style="304" customWidth="1"/>
    <col min="7427" max="7427" width="10.140625" style="304" customWidth="1"/>
    <col min="7428" max="7428" width="116.42578125" style="304" customWidth="1"/>
    <col min="7429" max="7429" width="11" style="304" customWidth="1"/>
    <col min="7430" max="7430" width="0" style="304" hidden="1" customWidth="1"/>
    <col min="7431" max="7680" width="9.140625" style="304"/>
    <col min="7681" max="7681" width="6.5703125" style="304" customWidth="1"/>
    <col min="7682" max="7682" width="10.28515625" style="304" customWidth="1"/>
    <col min="7683" max="7683" width="10.140625" style="304" customWidth="1"/>
    <col min="7684" max="7684" width="116.42578125" style="304" customWidth="1"/>
    <col min="7685" max="7685" width="11" style="304" customWidth="1"/>
    <col min="7686" max="7686" width="0" style="304" hidden="1" customWidth="1"/>
    <col min="7687" max="7936" width="9.140625" style="304"/>
    <col min="7937" max="7937" width="6.5703125" style="304" customWidth="1"/>
    <col min="7938" max="7938" width="10.28515625" style="304" customWidth="1"/>
    <col min="7939" max="7939" width="10.140625" style="304" customWidth="1"/>
    <col min="7940" max="7940" width="116.42578125" style="304" customWidth="1"/>
    <col min="7941" max="7941" width="11" style="304" customWidth="1"/>
    <col min="7942" max="7942" width="0" style="304" hidden="1" customWidth="1"/>
    <col min="7943" max="8192" width="9.140625" style="304"/>
    <col min="8193" max="8193" width="6.5703125" style="304" customWidth="1"/>
    <col min="8194" max="8194" width="10.28515625" style="304" customWidth="1"/>
    <col min="8195" max="8195" width="10.140625" style="304" customWidth="1"/>
    <col min="8196" max="8196" width="116.42578125" style="304" customWidth="1"/>
    <col min="8197" max="8197" width="11" style="304" customWidth="1"/>
    <col min="8198" max="8198" width="0" style="304" hidden="1" customWidth="1"/>
    <col min="8199" max="8448" width="9.140625" style="304"/>
    <col min="8449" max="8449" width="6.5703125" style="304" customWidth="1"/>
    <col min="8450" max="8450" width="10.28515625" style="304" customWidth="1"/>
    <col min="8451" max="8451" width="10.140625" style="304" customWidth="1"/>
    <col min="8452" max="8452" width="116.42578125" style="304" customWidth="1"/>
    <col min="8453" max="8453" width="11" style="304" customWidth="1"/>
    <col min="8454" max="8454" width="0" style="304" hidden="1" customWidth="1"/>
    <col min="8455" max="8704" width="9.140625" style="304"/>
    <col min="8705" max="8705" width="6.5703125" style="304" customWidth="1"/>
    <col min="8706" max="8706" width="10.28515625" style="304" customWidth="1"/>
    <col min="8707" max="8707" width="10.140625" style="304" customWidth="1"/>
    <col min="8708" max="8708" width="116.42578125" style="304" customWidth="1"/>
    <col min="8709" max="8709" width="11" style="304" customWidth="1"/>
    <col min="8710" max="8710" width="0" style="304" hidden="1" customWidth="1"/>
    <col min="8711" max="8960" width="9.140625" style="304"/>
    <col min="8961" max="8961" width="6.5703125" style="304" customWidth="1"/>
    <col min="8962" max="8962" width="10.28515625" style="304" customWidth="1"/>
    <col min="8963" max="8963" width="10.140625" style="304" customWidth="1"/>
    <col min="8964" max="8964" width="116.42578125" style="304" customWidth="1"/>
    <col min="8965" max="8965" width="11" style="304" customWidth="1"/>
    <col min="8966" max="8966" width="0" style="304" hidden="1" customWidth="1"/>
    <col min="8967" max="9216" width="9.140625" style="304"/>
    <col min="9217" max="9217" width="6.5703125" style="304" customWidth="1"/>
    <col min="9218" max="9218" width="10.28515625" style="304" customWidth="1"/>
    <col min="9219" max="9219" width="10.140625" style="304" customWidth="1"/>
    <col min="9220" max="9220" width="116.42578125" style="304" customWidth="1"/>
    <col min="9221" max="9221" width="11" style="304" customWidth="1"/>
    <col min="9222" max="9222" width="0" style="304" hidden="1" customWidth="1"/>
    <col min="9223" max="9472" width="9.140625" style="304"/>
    <col min="9473" max="9473" width="6.5703125" style="304" customWidth="1"/>
    <col min="9474" max="9474" width="10.28515625" style="304" customWidth="1"/>
    <col min="9475" max="9475" width="10.140625" style="304" customWidth="1"/>
    <col min="9476" max="9476" width="116.42578125" style="304" customWidth="1"/>
    <col min="9477" max="9477" width="11" style="304" customWidth="1"/>
    <col min="9478" max="9478" width="0" style="304" hidden="1" customWidth="1"/>
    <col min="9479" max="9728" width="9.140625" style="304"/>
    <col min="9729" max="9729" width="6.5703125" style="304" customWidth="1"/>
    <col min="9730" max="9730" width="10.28515625" style="304" customWidth="1"/>
    <col min="9731" max="9731" width="10.140625" style="304" customWidth="1"/>
    <col min="9732" max="9732" width="116.42578125" style="304" customWidth="1"/>
    <col min="9733" max="9733" width="11" style="304" customWidth="1"/>
    <col min="9734" max="9734" width="0" style="304" hidden="1" customWidth="1"/>
    <col min="9735" max="9984" width="9.140625" style="304"/>
    <col min="9985" max="9985" width="6.5703125" style="304" customWidth="1"/>
    <col min="9986" max="9986" width="10.28515625" style="304" customWidth="1"/>
    <col min="9987" max="9987" width="10.140625" style="304" customWidth="1"/>
    <col min="9988" max="9988" width="116.42578125" style="304" customWidth="1"/>
    <col min="9989" max="9989" width="11" style="304" customWidth="1"/>
    <col min="9990" max="9990" width="0" style="304" hidden="1" customWidth="1"/>
    <col min="9991" max="10240" width="9.140625" style="304"/>
    <col min="10241" max="10241" width="6.5703125" style="304" customWidth="1"/>
    <col min="10242" max="10242" width="10.28515625" style="304" customWidth="1"/>
    <col min="10243" max="10243" width="10.140625" style="304" customWidth="1"/>
    <col min="10244" max="10244" width="116.42578125" style="304" customWidth="1"/>
    <col min="10245" max="10245" width="11" style="304" customWidth="1"/>
    <col min="10246" max="10246" width="0" style="304" hidden="1" customWidth="1"/>
    <col min="10247" max="10496" width="9.140625" style="304"/>
    <col min="10497" max="10497" width="6.5703125" style="304" customWidth="1"/>
    <col min="10498" max="10498" width="10.28515625" style="304" customWidth="1"/>
    <col min="10499" max="10499" width="10.140625" style="304" customWidth="1"/>
    <col min="10500" max="10500" width="116.42578125" style="304" customWidth="1"/>
    <col min="10501" max="10501" width="11" style="304" customWidth="1"/>
    <col min="10502" max="10502" width="0" style="304" hidden="1" customWidth="1"/>
    <col min="10503" max="10752" width="9.140625" style="304"/>
    <col min="10753" max="10753" width="6.5703125" style="304" customWidth="1"/>
    <col min="10754" max="10754" width="10.28515625" style="304" customWidth="1"/>
    <col min="10755" max="10755" width="10.140625" style="304" customWidth="1"/>
    <col min="10756" max="10756" width="116.42578125" style="304" customWidth="1"/>
    <col min="10757" max="10757" width="11" style="304" customWidth="1"/>
    <col min="10758" max="10758" width="0" style="304" hidden="1" customWidth="1"/>
    <col min="10759" max="11008" width="9.140625" style="304"/>
    <col min="11009" max="11009" width="6.5703125" style="304" customWidth="1"/>
    <col min="11010" max="11010" width="10.28515625" style="304" customWidth="1"/>
    <col min="11011" max="11011" width="10.140625" style="304" customWidth="1"/>
    <col min="11012" max="11012" width="116.42578125" style="304" customWidth="1"/>
    <col min="11013" max="11013" width="11" style="304" customWidth="1"/>
    <col min="11014" max="11014" width="0" style="304" hidden="1" customWidth="1"/>
    <col min="11015" max="11264" width="9.140625" style="304"/>
    <col min="11265" max="11265" width="6.5703125" style="304" customWidth="1"/>
    <col min="11266" max="11266" width="10.28515625" style="304" customWidth="1"/>
    <col min="11267" max="11267" width="10.140625" style="304" customWidth="1"/>
    <col min="11268" max="11268" width="116.42578125" style="304" customWidth="1"/>
    <col min="11269" max="11269" width="11" style="304" customWidth="1"/>
    <col min="11270" max="11270" width="0" style="304" hidden="1" customWidth="1"/>
    <col min="11271" max="11520" width="9.140625" style="304"/>
    <col min="11521" max="11521" width="6.5703125" style="304" customWidth="1"/>
    <col min="11522" max="11522" width="10.28515625" style="304" customWidth="1"/>
    <col min="11523" max="11523" width="10.140625" style="304" customWidth="1"/>
    <col min="11524" max="11524" width="116.42578125" style="304" customWidth="1"/>
    <col min="11525" max="11525" width="11" style="304" customWidth="1"/>
    <col min="11526" max="11526" width="0" style="304" hidden="1" customWidth="1"/>
    <col min="11527" max="11776" width="9.140625" style="304"/>
    <col min="11777" max="11777" width="6.5703125" style="304" customWidth="1"/>
    <col min="11778" max="11778" width="10.28515625" style="304" customWidth="1"/>
    <col min="11779" max="11779" width="10.140625" style="304" customWidth="1"/>
    <col min="11780" max="11780" width="116.42578125" style="304" customWidth="1"/>
    <col min="11781" max="11781" width="11" style="304" customWidth="1"/>
    <col min="11782" max="11782" width="0" style="304" hidden="1" customWidth="1"/>
    <col min="11783" max="12032" width="9.140625" style="304"/>
    <col min="12033" max="12033" width="6.5703125" style="304" customWidth="1"/>
    <col min="12034" max="12034" width="10.28515625" style="304" customWidth="1"/>
    <col min="12035" max="12035" width="10.140625" style="304" customWidth="1"/>
    <col min="12036" max="12036" width="116.42578125" style="304" customWidth="1"/>
    <col min="12037" max="12037" width="11" style="304" customWidth="1"/>
    <col min="12038" max="12038" width="0" style="304" hidden="1" customWidth="1"/>
    <col min="12039" max="12288" width="9.140625" style="304"/>
    <col min="12289" max="12289" width="6.5703125" style="304" customWidth="1"/>
    <col min="12290" max="12290" width="10.28515625" style="304" customWidth="1"/>
    <col min="12291" max="12291" width="10.140625" style="304" customWidth="1"/>
    <col min="12292" max="12292" width="116.42578125" style="304" customWidth="1"/>
    <col min="12293" max="12293" width="11" style="304" customWidth="1"/>
    <col min="12294" max="12294" width="0" style="304" hidden="1" customWidth="1"/>
    <col min="12295" max="12544" width="9.140625" style="304"/>
    <col min="12545" max="12545" width="6.5703125" style="304" customWidth="1"/>
    <col min="12546" max="12546" width="10.28515625" style="304" customWidth="1"/>
    <col min="12547" max="12547" width="10.140625" style="304" customWidth="1"/>
    <col min="12548" max="12548" width="116.42578125" style="304" customWidth="1"/>
    <col min="12549" max="12549" width="11" style="304" customWidth="1"/>
    <col min="12550" max="12550" width="0" style="304" hidden="1" customWidth="1"/>
    <col min="12551" max="12800" width="9.140625" style="304"/>
    <col min="12801" max="12801" width="6.5703125" style="304" customWidth="1"/>
    <col min="12802" max="12802" width="10.28515625" style="304" customWidth="1"/>
    <col min="12803" max="12803" width="10.140625" style="304" customWidth="1"/>
    <col min="12804" max="12804" width="116.42578125" style="304" customWidth="1"/>
    <col min="12805" max="12805" width="11" style="304" customWidth="1"/>
    <col min="12806" max="12806" width="0" style="304" hidden="1" customWidth="1"/>
    <col min="12807" max="13056" width="9.140625" style="304"/>
    <col min="13057" max="13057" width="6.5703125" style="304" customWidth="1"/>
    <col min="13058" max="13058" width="10.28515625" style="304" customWidth="1"/>
    <col min="13059" max="13059" width="10.140625" style="304" customWidth="1"/>
    <col min="13060" max="13060" width="116.42578125" style="304" customWidth="1"/>
    <col min="13061" max="13061" width="11" style="304" customWidth="1"/>
    <col min="13062" max="13062" width="0" style="304" hidden="1" customWidth="1"/>
    <col min="13063" max="13312" width="9.140625" style="304"/>
    <col min="13313" max="13313" width="6.5703125" style="304" customWidth="1"/>
    <col min="13314" max="13314" width="10.28515625" style="304" customWidth="1"/>
    <col min="13315" max="13315" width="10.140625" style="304" customWidth="1"/>
    <col min="13316" max="13316" width="116.42578125" style="304" customWidth="1"/>
    <col min="13317" max="13317" width="11" style="304" customWidth="1"/>
    <col min="13318" max="13318" width="0" style="304" hidden="1" customWidth="1"/>
    <col min="13319" max="13568" width="9.140625" style="304"/>
    <col min="13569" max="13569" width="6.5703125" style="304" customWidth="1"/>
    <col min="13570" max="13570" width="10.28515625" style="304" customWidth="1"/>
    <col min="13571" max="13571" width="10.140625" style="304" customWidth="1"/>
    <col min="13572" max="13572" width="116.42578125" style="304" customWidth="1"/>
    <col min="13573" max="13573" width="11" style="304" customWidth="1"/>
    <col min="13574" max="13574" width="0" style="304" hidden="1" customWidth="1"/>
    <col min="13575" max="13824" width="9.140625" style="304"/>
    <col min="13825" max="13825" width="6.5703125" style="304" customWidth="1"/>
    <col min="13826" max="13826" width="10.28515625" style="304" customWidth="1"/>
    <col min="13827" max="13827" width="10.140625" style="304" customWidth="1"/>
    <col min="13828" max="13828" width="116.42578125" style="304" customWidth="1"/>
    <col min="13829" max="13829" width="11" style="304" customWidth="1"/>
    <col min="13830" max="13830" width="0" style="304" hidden="1" customWidth="1"/>
    <col min="13831" max="14080" width="9.140625" style="304"/>
    <col min="14081" max="14081" width="6.5703125" style="304" customWidth="1"/>
    <col min="14082" max="14082" width="10.28515625" style="304" customWidth="1"/>
    <col min="14083" max="14083" width="10.140625" style="304" customWidth="1"/>
    <col min="14084" max="14084" width="116.42578125" style="304" customWidth="1"/>
    <col min="14085" max="14085" width="11" style="304" customWidth="1"/>
    <col min="14086" max="14086" width="0" style="304" hidden="1" customWidth="1"/>
    <col min="14087" max="14336" width="9.140625" style="304"/>
    <col min="14337" max="14337" width="6.5703125" style="304" customWidth="1"/>
    <col min="14338" max="14338" width="10.28515625" style="304" customWidth="1"/>
    <col min="14339" max="14339" width="10.140625" style="304" customWidth="1"/>
    <col min="14340" max="14340" width="116.42578125" style="304" customWidth="1"/>
    <col min="14341" max="14341" width="11" style="304" customWidth="1"/>
    <col min="14342" max="14342" width="0" style="304" hidden="1" customWidth="1"/>
    <col min="14343" max="14592" width="9.140625" style="304"/>
    <col min="14593" max="14593" width="6.5703125" style="304" customWidth="1"/>
    <col min="14594" max="14594" width="10.28515625" style="304" customWidth="1"/>
    <col min="14595" max="14595" width="10.140625" style="304" customWidth="1"/>
    <col min="14596" max="14596" width="116.42578125" style="304" customWidth="1"/>
    <col min="14597" max="14597" width="11" style="304" customWidth="1"/>
    <col min="14598" max="14598" width="0" style="304" hidden="1" customWidth="1"/>
    <col min="14599" max="14848" width="9.140625" style="304"/>
    <col min="14849" max="14849" width="6.5703125" style="304" customWidth="1"/>
    <col min="14850" max="14850" width="10.28515625" style="304" customWidth="1"/>
    <col min="14851" max="14851" width="10.140625" style="304" customWidth="1"/>
    <col min="14852" max="14852" width="116.42578125" style="304" customWidth="1"/>
    <col min="14853" max="14853" width="11" style="304" customWidth="1"/>
    <col min="14854" max="14854" width="0" style="304" hidden="1" customWidth="1"/>
    <col min="14855" max="15104" width="9.140625" style="304"/>
    <col min="15105" max="15105" width="6.5703125" style="304" customWidth="1"/>
    <col min="15106" max="15106" width="10.28515625" style="304" customWidth="1"/>
    <col min="15107" max="15107" width="10.140625" style="304" customWidth="1"/>
    <col min="15108" max="15108" width="116.42578125" style="304" customWidth="1"/>
    <col min="15109" max="15109" width="11" style="304" customWidth="1"/>
    <col min="15110" max="15110" width="0" style="304" hidden="1" customWidth="1"/>
    <col min="15111" max="15360" width="9.140625" style="304"/>
    <col min="15361" max="15361" width="6.5703125" style="304" customWidth="1"/>
    <col min="15362" max="15362" width="10.28515625" style="304" customWidth="1"/>
    <col min="15363" max="15363" width="10.140625" style="304" customWidth="1"/>
    <col min="15364" max="15364" width="116.42578125" style="304" customWidth="1"/>
    <col min="15365" max="15365" width="11" style="304" customWidth="1"/>
    <col min="15366" max="15366" width="0" style="304" hidden="1" customWidth="1"/>
    <col min="15367" max="15616" width="9.140625" style="304"/>
    <col min="15617" max="15617" width="6.5703125" style="304" customWidth="1"/>
    <col min="15618" max="15618" width="10.28515625" style="304" customWidth="1"/>
    <col min="15619" max="15619" width="10.140625" style="304" customWidth="1"/>
    <col min="15620" max="15620" width="116.42578125" style="304" customWidth="1"/>
    <col min="15621" max="15621" width="11" style="304" customWidth="1"/>
    <col min="15622" max="15622" width="0" style="304" hidden="1" customWidth="1"/>
    <col min="15623" max="15872" width="9.140625" style="304"/>
    <col min="15873" max="15873" width="6.5703125" style="304" customWidth="1"/>
    <col min="15874" max="15874" width="10.28515625" style="304" customWidth="1"/>
    <col min="15875" max="15875" width="10.140625" style="304" customWidth="1"/>
    <col min="15876" max="15876" width="116.42578125" style="304" customWidth="1"/>
    <col min="15877" max="15877" width="11" style="304" customWidth="1"/>
    <col min="15878" max="15878" width="0" style="304" hidden="1" customWidth="1"/>
    <col min="15879" max="16128" width="9.140625" style="304"/>
    <col min="16129" max="16129" width="6.5703125" style="304" customWidth="1"/>
    <col min="16130" max="16130" width="10.28515625" style="304" customWidth="1"/>
    <col min="16131" max="16131" width="10.140625" style="304" customWidth="1"/>
    <col min="16132" max="16132" width="116.42578125" style="304" customWidth="1"/>
    <col min="16133" max="16133" width="11" style="304" customWidth="1"/>
    <col min="16134" max="16134" width="0" style="304" hidden="1" customWidth="1"/>
    <col min="16135" max="16384" width="9.140625" style="304"/>
  </cols>
  <sheetData>
    <row r="2" spans="1:6" x14ac:dyDescent="0.2">
      <c r="A2" s="310" t="s">
        <v>630</v>
      </c>
      <c r="B2" s="310"/>
      <c r="C2" s="310"/>
      <c r="D2" s="310"/>
      <c r="E2" s="310"/>
    </row>
    <row r="4" spans="1:6" s="313" customFormat="1" ht="21.75" customHeight="1" x14ac:dyDescent="0.2">
      <c r="A4" s="311" t="s">
        <v>599</v>
      </c>
      <c r="B4" s="311" t="s">
        <v>600</v>
      </c>
      <c r="C4" s="312" t="s">
        <v>631</v>
      </c>
      <c r="D4" s="311" t="s">
        <v>601</v>
      </c>
      <c r="E4" s="311" t="s">
        <v>14</v>
      </c>
      <c r="F4" s="311" t="s">
        <v>632</v>
      </c>
    </row>
    <row r="5" spans="1:6" ht="13.5" customHeight="1" x14ac:dyDescent="0.2">
      <c r="A5" s="299"/>
      <c r="B5" s="300"/>
      <c r="C5" s="314">
        <v>82682</v>
      </c>
      <c r="D5" s="315" t="s">
        <v>633</v>
      </c>
      <c r="E5" s="303" t="s">
        <v>605</v>
      </c>
      <c r="F5" s="299" t="s">
        <v>634</v>
      </c>
    </row>
    <row r="6" spans="1:6" ht="13.5" customHeight="1" x14ac:dyDescent="0.2">
      <c r="A6" s="299">
        <v>52</v>
      </c>
      <c r="B6" s="300">
        <v>44209</v>
      </c>
      <c r="C6" s="301">
        <v>-0.3</v>
      </c>
      <c r="D6" s="316" t="s">
        <v>635</v>
      </c>
      <c r="E6" s="303" t="s">
        <v>605</v>
      </c>
      <c r="F6" s="303"/>
    </row>
    <row r="7" spans="1:6" ht="13.5" customHeight="1" x14ac:dyDescent="0.2">
      <c r="A7" s="299"/>
      <c r="B7" s="300"/>
      <c r="C7" s="314"/>
      <c r="D7" s="316" t="s">
        <v>636</v>
      </c>
      <c r="E7" s="303"/>
      <c r="F7" s="303"/>
    </row>
    <row r="8" spans="1:6" ht="13.5" customHeight="1" x14ac:dyDescent="0.2">
      <c r="A8" s="299"/>
      <c r="B8" s="300"/>
      <c r="C8" s="314"/>
      <c r="D8" s="316" t="s">
        <v>637</v>
      </c>
      <c r="E8" s="303"/>
      <c r="F8" s="303"/>
    </row>
    <row r="9" spans="1:6" ht="13.5" customHeight="1" x14ac:dyDescent="0.2">
      <c r="A9" s="299">
        <v>52</v>
      </c>
      <c r="B9" s="300">
        <v>44209</v>
      </c>
      <c r="C9" s="301">
        <v>24.5</v>
      </c>
      <c r="D9" s="303" t="s">
        <v>638</v>
      </c>
      <c r="E9" s="303" t="s">
        <v>607</v>
      </c>
      <c r="F9" s="303"/>
    </row>
    <row r="10" spans="1:6" ht="13.5" customHeight="1" x14ac:dyDescent="0.2">
      <c r="A10" s="299">
        <v>53</v>
      </c>
      <c r="B10" s="300">
        <v>44221</v>
      </c>
      <c r="C10" s="301">
        <v>400</v>
      </c>
      <c r="D10" s="303" t="s">
        <v>639</v>
      </c>
      <c r="E10" s="303" t="s">
        <v>640</v>
      </c>
      <c r="F10" s="303"/>
    </row>
    <row r="11" spans="1:6" ht="13.5" customHeight="1" x14ac:dyDescent="0.2">
      <c r="A11" s="299">
        <v>53</v>
      </c>
      <c r="B11" s="300">
        <v>44221</v>
      </c>
      <c r="C11" s="301">
        <v>2382.1999999999998</v>
      </c>
      <c r="D11" s="302" t="s">
        <v>641</v>
      </c>
      <c r="E11" s="303" t="s">
        <v>611</v>
      </c>
      <c r="F11" s="303"/>
    </row>
    <row r="12" spans="1:6" ht="13.5" customHeight="1" x14ac:dyDescent="0.2">
      <c r="A12" s="299">
        <v>53</v>
      </c>
      <c r="B12" s="300">
        <v>44221</v>
      </c>
      <c r="C12" s="301">
        <v>250</v>
      </c>
      <c r="D12" s="316" t="s">
        <v>642</v>
      </c>
      <c r="E12" s="303" t="s">
        <v>611</v>
      </c>
      <c r="F12" s="303"/>
    </row>
    <row r="13" spans="1:6" ht="13.5" customHeight="1" x14ac:dyDescent="0.2">
      <c r="A13" s="299">
        <v>54</v>
      </c>
      <c r="B13" s="300">
        <v>43871</v>
      </c>
      <c r="C13" s="301">
        <v>150</v>
      </c>
      <c r="D13" s="315" t="s">
        <v>643</v>
      </c>
      <c r="E13" s="303" t="s">
        <v>613</v>
      </c>
      <c r="F13" s="303"/>
    </row>
    <row r="14" spans="1:6" ht="13.5" customHeight="1" x14ac:dyDescent="0.2">
      <c r="A14" s="299">
        <v>55</v>
      </c>
      <c r="B14" s="300">
        <v>44251</v>
      </c>
      <c r="C14" s="301">
        <v>2100</v>
      </c>
      <c r="D14" s="315" t="s">
        <v>644</v>
      </c>
      <c r="E14" s="303" t="s">
        <v>607</v>
      </c>
      <c r="F14" s="303"/>
    </row>
    <row r="15" spans="1:6" ht="13.5" customHeight="1" x14ac:dyDescent="0.2">
      <c r="A15" s="299">
        <v>55</v>
      </c>
      <c r="B15" s="300">
        <v>44251</v>
      </c>
      <c r="C15" s="301">
        <v>495.8</v>
      </c>
      <c r="D15" s="315" t="s">
        <v>645</v>
      </c>
      <c r="E15" s="303" t="s">
        <v>611</v>
      </c>
      <c r="F15" s="303"/>
    </row>
    <row r="16" spans="1:6" ht="13.5" customHeight="1" x14ac:dyDescent="0.2">
      <c r="A16" s="299">
        <v>55</v>
      </c>
      <c r="B16" s="300">
        <v>44251</v>
      </c>
      <c r="C16" s="301">
        <v>200</v>
      </c>
      <c r="D16" s="315" t="s">
        <v>646</v>
      </c>
      <c r="E16" s="303" t="s">
        <v>611</v>
      </c>
      <c r="F16" s="303"/>
    </row>
    <row r="17" spans="1:6" ht="13.5" customHeight="1" x14ac:dyDescent="0.2">
      <c r="A17" s="299">
        <v>55</v>
      </c>
      <c r="B17" s="300">
        <v>44251</v>
      </c>
      <c r="C17" s="301">
        <v>468.8</v>
      </c>
      <c r="D17" s="289" t="s">
        <v>647</v>
      </c>
      <c r="E17" s="303" t="s">
        <v>611</v>
      </c>
      <c r="F17" s="303"/>
    </row>
    <row r="18" spans="1:6" ht="13.5" customHeight="1" x14ac:dyDescent="0.2">
      <c r="A18" s="299">
        <v>56</v>
      </c>
      <c r="B18" s="300">
        <v>44265</v>
      </c>
      <c r="C18" s="301">
        <v>133</v>
      </c>
      <c r="D18" s="289" t="s">
        <v>648</v>
      </c>
      <c r="E18" s="303" t="s">
        <v>618</v>
      </c>
      <c r="F18" s="303"/>
    </row>
    <row r="19" spans="1:6" ht="13.5" customHeight="1" x14ac:dyDescent="0.2">
      <c r="A19" s="299">
        <v>57</v>
      </c>
      <c r="B19" s="300">
        <v>44286</v>
      </c>
      <c r="C19" s="301">
        <v>-4367.3</v>
      </c>
      <c r="D19" s="289" t="s">
        <v>649</v>
      </c>
      <c r="E19" s="303" t="s">
        <v>611</v>
      </c>
      <c r="F19" s="303"/>
    </row>
    <row r="20" spans="1:6" ht="13.5" customHeight="1" x14ac:dyDescent="0.2">
      <c r="A20" s="299">
        <v>57</v>
      </c>
      <c r="B20" s="300">
        <v>44286</v>
      </c>
      <c r="C20" s="301">
        <v>3134.2</v>
      </c>
      <c r="D20" s="302" t="s">
        <v>650</v>
      </c>
      <c r="E20" s="303" t="s">
        <v>611</v>
      </c>
      <c r="F20" s="303"/>
    </row>
    <row r="21" spans="1:6" ht="13.5" customHeight="1" x14ac:dyDescent="0.2">
      <c r="A21" s="299">
        <v>58</v>
      </c>
      <c r="B21" s="300">
        <v>44300</v>
      </c>
      <c r="C21" s="301">
        <v>-45</v>
      </c>
      <c r="D21" s="315" t="s">
        <v>651</v>
      </c>
      <c r="E21" s="303" t="s">
        <v>613</v>
      </c>
      <c r="F21" s="303"/>
    </row>
    <row r="22" spans="1:6" ht="13.5" customHeight="1" x14ac:dyDescent="0.2">
      <c r="A22" s="299">
        <v>58</v>
      </c>
      <c r="B22" s="300">
        <v>44300</v>
      </c>
      <c r="C22" s="301">
        <v>3579</v>
      </c>
      <c r="D22" s="302" t="s">
        <v>652</v>
      </c>
      <c r="E22" s="303" t="s">
        <v>605</v>
      </c>
      <c r="F22" s="303"/>
    </row>
    <row r="23" spans="1:6" ht="13.5" customHeight="1" x14ac:dyDescent="0.2">
      <c r="A23" s="299">
        <v>59</v>
      </c>
      <c r="B23" s="300">
        <v>44314</v>
      </c>
      <c r="C23" s="301">
        <v>-1098.2</v>
      </c>
      <c r="D23" s="302" t="s">
        <v>653</v>
      </c>
      <c r="E23" s="303" t="s">
        <v>605</v>
      </c>
      <c r="F23" s="303"/>
    </row>
    <row r="24" spans="1:6" ht="13.5" customHeight="1" x14ac:dyDescent="0.2">
      <c r="A24" s="299">
        <v>60</v>
      </c>
      <c r="B24" s="300">
        <v>44326</v>
      </c>
      <c r="C24" s="301">
        <v>629.70000000000005</v>
      </c>
      <c r="D24" s="315" t="s">
        <v>654</v>
      </c>
      <c r="E24" s="303" t="s">
        <v>618</v>
      </c>
      <c r="F24" s="303"/>
    </row>
    <row r="25" spans="1:6" ht="13.5" customHeight="1" x14ac:dyDescent="0.2">
      <c r="A25" s="299">
        <v>61</v>
      </c>
      <c r="B25" s="300">
        <v>44342</v>
      </c>
      <c r="C25" s="301">
        <v>-506.9</v>
      </c>
      <c r="D25" s="315" t="s">
        <v>655</v>
      </c>
      <c r="E25" s="303" t="s">
        <v>618</v>
      </c>
      <c r="F25" s="303"/>
    </row>
    <row r="26" spans="1:6" ht="13.5" customHeight="1" x14ac:dyDescent="0.2">
      <c r="A26" s="299">
        <v>61</v>
      </c>
      <c r="B26" s="300">
        <v>44342</v>
      </c>
      <c r="C26" s="301">
        <v>425</v>
      </c>
      <c r="D26" s="315" t="s">
        <v>656</v>
      </c>
      <c r="E26" s="303" t="s">
        <v>613</v>
      </c>
      <c r="F26" s="303"/>
    </row>
    <row r="27" spans="1:6" ht="13.5" customHeight="1" x14ac:dyDescent="0.2">
      <c r="A27" s="299">
        <v>63</v>
      </c>
      <c r="B27" s="300">
        <v>44377</v>
      </c>
      <c r="C27" s="301">
        <v>1016</v>
      </c>
      <c r="D27" s="315" t="s">
        <v>657</v>
      </c>
      <c r="E27" s="303" t="s">
        <v>605</v>
      </c>
      <c r="F27" s="303"/>
    </row>
    <row r="28" spans="1:6" ht="13.5" customHeight="1" x14ac:dyDescent="0.2">
      <c r="A28" s="299">
        <v>67</v>
      </c>
      <c r="B28" s="300">
        <v>44433</v>
      </c>
      <c r="C28" s="301">
        <v>2080.6</v>
      </c>
      <c r="D28" s="315" t="s">
        <v>658</v>
      </c>
      <c r="E28" s="303" t="s">
        <v>618</v>
      </c>
      <c r="F28" s="303"/>
    </row>
    <row r="29" spans="1:6" ht="13.5" customHeight="1" x14ac:dyDescent="0.2">
      <c r="A29" s="299">
        <v>67</v>
      </c>
      <c r="B29" s="300">
        <v>44433</v>
      </c>
      <c r="C29" s="301">
        <v>-169.6</v>
      </c>
      <c r="D29" s="315" t="s">
        <v>659</v>
      </c>
      <c r="E29" s="303" t="s">
        <v>611</v>
      </c>
      <c r="F29" s="303"/>
    </row>
    <row r="30" spans="1:6" ht="13.5" customHeight="1" x14ac:dyDescent="0.2">
      <c r="A30" s="299">
        <v>68</v>
      </c>
      <c r="B30" s="300">
        <v>44447</v>
      </c>
      <c r="C30" s="301">
        <v>308</v>
      </c>
      <c r="D30" s="317" t="s">
        <v>660</v>
      </c>
      <c r="E30" s="303" t="s">
        <v>611</v>
      </c>
      <c r="F30" s="303"/>
    </row>
    <row r="31" spans="1:6" ht="13.5" customHeight="1" x14ac:dyDescent="0.2">
      <c r="A31" s="299">
        <v>68</v>
      </c>
      <c r="B31" s="300">
        <v>44447</v>
      </c>
      <c r="C31" s="301">
        <v>-4291.8999999999996</v>
      </c>
      <c r="D31" s="302" t="s">
        <v>653</v>
      </c>
      <c r="E31" s="303" t="s">
        <v>605</v>
      </c>
      <c r="F31" s="303"/>
    </row>
    <row r="32" spans="1:6" ht="13.5" customHeight="1" x14ac:dyDescent="0.2">
      <c r="A32" s="299">
        <v>68</v>
      </c>
      <c r="B32" s="300">
        <v>44447</v>
      </c>
      <c r="C32" s="301">
        <v>-3500</v>
      </c>
      <c r="D32" s="315" t="s">
        <v>661</v>
      </c>
      <c r="E32" s="303" t="s">
        <v>640</v>
      </c>
      <c r="F32" s="303"/>
    </row>
    <row r="33" spans="1:6" ht="13.5" customHeight="1" x14ac:dyDescent="0.2">
      <c r="A33" s="299">
        <v>69</v>
      </c>
      <c r="B33" s="300">
        <v>44468</v>
      </c>
      <c r="C33" s="301">
        <v>-1641.1</v>
      </c>
      <c r="D33" s="315" t="s">
        <v>662</v>
      </c>
      <c r="E33" s="303" t="s">
        <v>618</v>
      </c>
      <c r="F33" s="303"/>
    </row>
    <row r="34" spans="1:6" ht="13.5" customHeight="1" x14ac:dyDescent="0.2">
      <c r="A34" s="299">
        <v>69</v>
      </c>
      <c r="B34" s="300">
        <v>44468</v>
      </c>
      <c r="C34" s="301">
        <v>-557.5</v>
      </c>
      <c r="D34" s="315" t="s">
        <v>663</v>
      </c>
      <c r="E34" s="303" t="s">
        <v>618</v>
      </c>
      <c r="F34" s="303"/>
    </row>
    <row r="35" spans="1:6" ht="13.5" customHeight="1" x14ac:dyDescent="0.2">
      <c r="A35" s="299">
        <v>70</v>
      </c>
      <c r="B35" s="300">
        <v>44482</v>
      </c>
      <c r="C35" s="301">
        <v>169.2</v>
      </c>
      <c r="D35" s="315" t="s">
        <v>664</v>
      </c>
      <c r="E35" s="303" t="s">
        <v>618</v>
      </c>
      <c r="F35" s="303"/>
    </row>
    <row r="36" spans="1:6" ht="13.5" customHeight="1" x14ac:dyDescent="0.2">
      <c r="A36" s="299">
        <v>70</v>
      </c>
      <c r="B36" s="300">
        <v>44482</v>
      </c>
      <c r="C36" s="301">
        <v>1640.8</v>
      </c>
      <c r="D36" s="302" t="s">
        <v>665</v>
      </c>
      <c r="E36" s="303" t="s">
        <v>618</v>
      </c>
      <c r="F36" s="303"/>
    </row>
    <row r="37" spans="1:6" ht="13.5" customHeight="1" x14ac:dyDescent="0.2">
      <c r="A37" s="299">
        <v>70</v>
      </c>
      <c r="B37" s="300">
        <v>44482</v>
      </c>
      <c r="C37" s="301">
        <v>384.8</v>
      </c>
      <c r="D37" s="317" t="s">
        <v>666</v>
      </c>
      <c r="E37" s="303" t="s">
        <v>618</v>
      </c>
      <c r="F37" s="303"/>
    </row>
    <row r="38" spans="1:6" ht="13.5" customHeight="1" x14ac:dyDescent="0.2">
      <c r="A38" s="299">
        <v>70</v>
      </c>
      <c r="B38" s="300">
        <v>44482</v>
      </c>
      <c r="C38" s="301">
        <v>475.4</v>
      </c>
      <c r="D38" s="318" t="s">
        <v>667</v>
      </c>
      <c r="E38" s="303" t="s">
        <v>618</v>
      </c>
      <c r="F38" s="303"/>
    </row>
    <row r="39" spans="1:6" ht="13.5" customHeight="1" x14ac:dyDescent="0.2">
      <c r="A39" s="299">
        <v>70</v>
      </c>
      <c r="B39" s="300">
        <v>44482</v>
      </c>
      <c r="C39" s="301">
        <v>507</v>
      </c>
      <c r="D39" s="318" t="s">
        <v>668</v>
      </c>
      <c r="E39" s="303" t="s">
        <v>611</v>
      </c>
      <c r="F39" s="303"/>
    </row>
    <row r="40" spans="1:6" ht="13.5" customHeight="1" x14ac:dyDescent="0.2">
      <c r="A40" s="299">
        <v>70</v>
      </c>
      <c r="B40" s="300">
        <v>44482</v>
      </c>
      <c r="C40" s="301">
        <v>400</v>
      </c>
      <c r="D40" s="318" t="s">
        <v>669</v>
      </c>
      <c r="E40" s="303" t="s">
        <v>607</v>
      </c>
      <c r="F40" s="303"/>
    </row>
    <row r="41" spans="1:6" ht="13.5" customHeight="1" x14ac:dyDescent="0.2">
      <c r="A41" s="299">
        <v>71</v>
      </c>
      <c r="B41" s="300">
        <v>44494</v>
      </c>
      <c r="C41" s="301">
        <v>-350</v>
      </c>
      <c r="D41" s="315" t="s">
        <v>670</v>
      </c>
      <c r="E41" s="303" t="s">
        <v>613</v>
      </c>
      <c r="F41" s="303"/>
    </row>
    <row r="42" spans="1:6" ht="13.5" customHeight="1" x14ac:dyDescent="0.2">
      <c r="A42" s="299">
        <v>72</v>
      </c>
      <c r="B42" s="300">
        <v>44510</v>
      </c>
      <c r="C42" s="301">
        <v>100</v>
      </c>
      <c r="D42" s="315" t="s">
        <v>671</v>
      </c>
      <c r="E42" s="303" t="s">
        <v>618</v>
      </c>
      <c r="F42" s="303"/>
    </row>
    <row r="43" spans="1:6" ht="13.5" customHeight="1" x14ac:dyDescent="0.2">
      <c r="A43" s="299">
        <v>72</v>
      </c>
      <c r="B43" s="300">
        <v>44510</v>
      </c>
      <c r="C43" s="301">
        <v>144.5</v>
      </c>
      <c r="D43" s="315" t="s">
        <v>672</v>
      </c>
      <c r="E43" s="303" t="s">
        <v>618</v>
      </c>
      <c r="F43" s="303"/>
    </row>
    <row r="44" spans="1:6" ht="13.5" customHeight="1" x14ac:dyDescent="0.2">
      <c r="A44" s="299">
        <v>72</v>
      </c>
      <c r="B44" s="300">
        <v>44510</v>
      </c>
      <c r="C44" s="301">
        <v>-1265.5</v>
      </c>
      <c r="D44" s="315" t="s">
        <v>673</v>
      </c>
      <c r="E44" s="303" t="s">
        <v>618</v>
      </c>
      <c r="F44" s="303"/>
    </row>
    <row r="45" spans="1:6" ht="13.5" customHeight="1" x14ac:dyDescent="0.2">
      <c r="A45" s="299">
        <v>72</v>
      </c>
      <c r="B45" s="300">
        <v>44510</v>
      </c>
      <c r="C45" s="301">
        <v>4088.3</v>
      </c>
      <c r="D45" s="315" t="s">
        <v>674</v>
      </c>
      <c r="E45" s="303" t="s">
        <v>607</v>
      </c>
      <c r="F45" s="303"/>
    </row>
    <row r="46" spans="1:6" ht="13.5" customHeight="1" x14ac:dyDescent="0.2">
      <c r="A46" s="299">
        <v>72</v>
      </c>
      <c r="B46" s="300">
        <v>44510</v>
      </c>
      <c r="C46" s="301">
        <v>950</v>
      </c>
      <c r="D46" s="315" t="s">
        <v>675</v>
      </c>
      <c r="E46" s="303" t="s">
        <v>605</v>
      </c>
      <c r="F46" s="303"/>
    </row>
    <row r="47" spans="1:6" ht="13.5" customHeight="1" x14ac:dyDescent="0.2">
      <c r="A47" s="299">
        <v>72</v>
      </c>
      <c r="B47" s="300">
        <v>44510</v>
      </c>
      <c r="C47" s="301">
        <v>-234.8</v>
      </c>
      <c r="D47" s="302" t="s">
        <v>653</v>
      </c>
      <c r="E47" s="303" t="s">
        <v>605</v>
      </c>
      <c r="F47" s="303"/>
    </row>
    <row r="48" spans="1:6" ht="13.5" customHeight="1" x14ac:dyDescent="0.2">
      <c r="A48" s="299">
        <v>73</v>
      </c>
      <c r="B48" s="300">
        <v>44524</v>
      </c>
      <c r="C48" s="301">
        <v>7256</v>
      </c>
      <c r="D48" s="315" t="s">
        <v>676</v>
      </c>
      <c r="E48" s="303" t="s">
        <v>618</v>
      </c>
      <c r="F48" s="303"/>
    </row>
    <row r="49" spans="1:6" ht="13.5" customHeight="1" x14ac:dyDescent="0.2">
      <c r="A49" s="299">
        <v>73</v>
      </c>
      <c r="B49" s="300">
        <v>44524</v>
      </c>
      <c r="C49" s="301">
        <v>600</v>
      </c>
      <c r="D49" s="315" t="s">
        <v>677</v>
      </c>
      <c r="E49" s="303" t="s">
        <v>605</v>
      </c>
      <c r="F49" s="303"/>
    </row>
    <row r="50" spans="1:6" ht="13.5" customHeight="1" x14ac:dyDescent="0.2">
      <c r="A50" s="299"/>
      <c r="B50" s="300"/>
      <c r="C50" s="314">
        <f>SUM(C5:C49)</f>
        <v>99146.7</v>
      </c>
      <c r="D50" s="319" t="s">
        <v>626</v>
      </c>
      <c r="E50" s="320">
        <f>SUM(C50)</f>
        <v>99146.7</v>
      </c>
      <c r="F50" s="303"/>
    </row>
    <row r="51" spans="1:6" ht="13.5" customHeight="1" x14ac:dyDescent="0.2">
      <c r="A51" s="299"/>
      <c r="B51" s="300"/>
      <c r="C51" s="314"/>
      <c r="D51" s="321"/>
      <c r="E51" s="322"/>
      <c r="F51" s="303"/>
    </row>
    <row r="52" spans="1:6" ht="13.5" customHeight="1" x14ac:dyDescent="0.2">
      <c r="A52" s="299"/>
      <c r="B52" s="300"/>
      <c r="C52" s="301"/>
      <c r="D52" s="315"/>
      <c r="E52" s="303"/>
      <c r="F52" s="303"/>
    </row>
    <row r="53" spans="1:6" ht="13.5" customHeight="1" x14ac:dyDescent="0.2">
      <c r="A53" s="299"/>
      <c r="B53" s="300"/>
      <c r="C53" s="301"/>
      <c r="D53" s="291" t="s">
        <v>627</v>
      </c>
      <c r="E53" s="303"/>
      <c r="F53" s="303"/>
    </row>
    <row r="54" spans="1:6" ht="13.5" customHeight="1" x14ac:dyDescent="0.2">
      <c r="A54" s="299"/>
      <c r="B54" s="300"/>
      <c r="C54" s="301">
        <v>500</v>
      </c>
      <c r="D54" s="302" t="s">
        <v>678</v>
      </c>
      <c r="E54" s="303" t="s">
        <v>618</v>
      </c>
      <c r="F54" s="303"/>
    </row>
    <row r="55" spans="1:6" ht="13.5" customHeight="1" x14ac:dyDescent="0.2">
      <c r="A55" s="299"/>
      <c r="B55" s="300"/>
      <c r="C55" s="301">
        <v>452.2</v>
      </c>
      <c r="D55" s="317" t="s">
        <v>679</v>
      </c>
      <c r="E55" s="303" t="s">
        <v>618</v>
      </c>
      <c r="F55" s="303"/>
    </row>
    <row r="56" spans="1:6" ht="13.5" customHeight="1" x14ac:dyDescent="0.2">
      <c r="A56" s="299"/>
      <c r="B56" s="300"/>
      <c r="C56" s="301">
        <v>800</v>
      </c>
      <c r="D56" s="317" t="s">
        <v>680</v>
      </c>
      <c r="E56" s="303" t="s">
        <v>618</v>
      </c>
      <c r="F56" s="303"/>
    </row>
    <row r="57" spans="1:6" ht="13.5" customHeight="1" x14ac:dyDescent="0.2">
      <c r="A57" s="299"/>
      <c r="B57" s="300"/>
      <c r="C57" s="301">
        <v>-25000</v>
      </c>
      <c r="D57" s="317" t="s">
        <v>681</v>
      </c>
      <c r="E57" s="303" t="s">
        <v>605</v>
      </c>
      <c r="F57" s="303"/>
    </row>
    <row r="58" spans="1:6" ht="13.5" customHeight="1" x14ac:dyDescent="0.2">
      <c r="A58" s="299"/>
      <c r="B58" s="300"/>
      <c r="C58" s="301">
        <v>-2000</v>
      </c>
      <c r="D58" s="317" t="s">
        <v>682</v>
      </c>
      <c r="E58" s="303" t="s">
        <v>605</v>
      </c>
      <c r="F58" s="303"/>
    </row>
    <row r="59" spans="1:6" ht="13.5" customHeight="1" x14ac:dyDescent="0.2">
      <c r="A59" s="299"/>
      <c r="B59" s="300"/>
      <c r="C59" s="301">
        <v>-600</v>
      </c>
      <c r="D59" s="317" t="s">
        <v>683</v>
      </c>
      <c r="E59" s="303" t="s">
        <v>605</v>
      </c>
      <c r="F59" s="303"/>
    </row>
    <row r="60" spans="1:6" ht="13.5" customHeight="1" x14ac:dyDescent="0.2">
      <c r="A60" s="299"/>
      <c r="B60" s="300"/>
      <c r="C60" s="301">
        <v>-481.7</v>
      </c>
      <c r="D60" s="317" t="s">
        <v>684</v>
      </c>
      <c r="E60" s="303" t="s">
        <v>605</v>
      </c>
      <c r="F60" s="303"/>
    </row>
    <row r="61" spans="1:6" ht="13.5" customHeight="1" x14ac:dyDescent="0.2">
      <c r="A61" s="299"/>
      <c r="B61" s="300"/>
      <c r="C61" s="314">
        <f>SUM(C54:C60)</f>
        <v>-26329.5</v>
      </c>
      <c r="D61" s="318"/>
      <c r="E61" s="303"/>
      <c r="F61" s="303"/>
    </row>
    <row r="62" spans="1:6" ht="13.5" customHeight="1" x14ac:dyDescent="0.2">
      <c r="A62" s="299"/>
      <c r="B62" s="300"/>
      <c r="C62" s="323"/>
      <c r="D62" s="324"/>
      <c r="E62" s="303"/>
      <c r="F62" s="303"/>
    </row>
    <row r="63" spans="1:6" ht="13.5" customHeight="1" x14ac:dyDescent="0.2">
      <c r="A63" s="299"/>
      <c r="B63" s="300"/>
      <c r="C63" s="323"/>
      <c r="D63" s="315"/>
      <c r="E63" s="303"/>
      <c r="F63" s="303"/>
    </row>
    <row r="64" spans="1:6" ht="13.5" customHeight="1" x14ac:dyDescent="0.2">
      <c r="A64" s="299"/>
      <c r="B64" s="300"/>
      <c r="C64" s="323"/>
      <c r="D64" s="315"/>
      <c r="E64" s="303"/>
      <c r="F64" s="303"/>
    </row>
    <row r="65" spans="1:6" ht="13.5" customHeight="1" x14ac:dyDescent="0.2">
      <c r="A65" s="299"/>
      <c r="B65" s="300"/>
      <c r="C65" s="323"/>
      <c r="D65" s="315"/>
      <c r="E65" s="303"/>
      <c r="F65" s="303"/>
    </row>
    <row r="66" spans="1:6" x14ac:dyDescent="0.2">
      <c r="A66" s="299"/>
      <c r="B66" s="300"/>
      <c r="C66" s="323"/>
      <c r="D66" s="315"/>
      <c r="E66" s="303"/>
      <c r="F66" s="303"/>
    </row>
    <row r="67" spans="1:6" hidden="1" x14ac:dyDescent="0.2">
      <c r="A67" s="299"/>
      <c r="B67" s="300"/>
      <c r="C67" s="323"/>
      <c r="D67" s="324"/>
      <c r="E67" s="303"/>
      <c r="F67" s="303"/>
    </row>
    <row r="68" spans="1:6" hidden="1" x14ac:dyDescent="0.2">
      <c r="A68" s="299"/>
      <c r="B68" s="300"/>
      <c r="C68" s="323"/>
      <c r="D68" s="315"/>
      <c r="E68" s="303"/>
      <c r="F68" s="303"/>
    </row>
    <row r="69" spans="1:6" hidden="1" x14ac:dyDescent="0.2">
      <c r="A69" s="299"/>
      <c r="B69" s="300"/>
      <c r="C69" s="323"/>
      <c r="D69" s="315"/>
      <c r="E69" s="303"/>
      <c r="F69" s="303"/>
    </row>
    <row r="70" spans="1:6" hidden="1" x14ac:dyDescent="0.2">
      <c r="A70" s="299"/>
      <c r="B70" s="300"/>
      <c r="C70" s="323"/>
      <c r="D70" s="315"/>
      <c r="E70" s="303"/>
      <c r="F70" s="303"/>
    </row>
    <row r="71" spans="1:6" hidden="1" x14ac:dyDescent="0.2">
      <c r="A71" s="299"/>
      <c r="B71" s="300"/>
      <c r="C71" s="323"/>
      <c r="D71" s="324"/>
      <c r="E71" s="303"/>
      <c r="F71" s="303"/>
    </row>
    <row r="72" spans="1:6" hidden="1" x14ac:dyDescent="0.2">
      <c r="A72" s="299"/>
      <c r="B72" s="300"/>
      <c r="C72" s="323"/>
      <c r="D72" s="315"/>
      <c r="E72" s="303"/>
      <c r="F72" s="303"/>
    </row>
    <row r="73" spans="1:6" hidden="1" x14ac:dyDescent="0.2">
      <c r="A73" s="299"/>
      <c r="B73" s="300"/>
      <c r="C73" s="323"/>
      <c r="D73" s="315"/>
      <c r="E73" s="303"/>
      <c r="F73" s="303"/>
    </row>
    <row r="74" spans="1:6" hidden="1" x14ac:dyDescent="0.2">
      <c r="A74" s="299"/>
      <c r="B74" s="300"/>
      <c r="C74" s="323"/>
      <c r="D74" s="315"/>
      <c r="E74" s="303"/>
      <c r="F74" s="303"/>
    </row>
    <row r="75" spans="1:6" hidden="1" x14ac:dyDescent="0.2">
      <c r="A75" s="299"/>
      <c r="B75" s="300"/>
      <c r="C75" s="323"/>
      <c r="D75" s="324"/>
      <c r="E75" s="303"/>
      <c r="F75" s="303"/>
    </row>
    <row r="76" spans="1:6" hidden="1" x14ac:dyDescent="0.2">
      <c r="A76" s="299"/>
      <c r="B76" s="300"/>
      <c r="C76" s="323"/>
      <c r="D76" s="325"/>
      <c r="E76" s="303"/>
      <c r="F76" s="303"/>
    </row>
    <row r="77" spans="1:6" hidden="1" x14ac:dyDescent="0.2">
      <c r="A77" s="299"/>
      <c r="B77" s="300"/>
      <c r="C77" s="323"/>
      <c r="D77" s="325"/>
      <c r="E77" s="303"/>
      <c r="F77" s="303"/>
    </row>
    <row r="78" spans="1:6" hidden="1" x14ac:dyDescent="0.2">
      <c r="A78" s="299"/>
      <c r="B78" s="300"/>
      <c r="C78" s="323"/>
      <c r="D78" s="325"/>
      <c r="E78" s="303"/>
      <c r="F78" s="303"/>
    </row>
    <row r="79" spans="1:6" hidden="1" x14ac:dyDescent="0.2">
      <c r="A79" s="299"/>
      <c r="B79" s="300"/>
      <c r="C79" s="323"/>
      <c r="D79" s="324"/>
      <c r="E79" s="303"/>
      <c r="F79" s="303"/>
    </row>
    <row r="80" spans="1:6" hidden="1" x14ac:dyDescent="0.2">
      <c r="A80" s="299"/>
      <c r="B80" s="300"/>
      <c r="C80" s="315"/>
      <c r="D80" s="303"/>
      <c r="E80" s="303"/>
      <c r="F80" s="315"/>
    </row>
    <row r="81" spans="1:6" hidden="1" x14ac:dyDescent="0.2">
      <c r="A81" s="299"/>
      <c r="B81" s="300"/>
      <c r="C81" s="315"/>
      <c r="D81" s="303"/>
      <c r="E81" s="303"/>
      <c r="F81" s="315"/>
    </row>
    <row r="82" spans="1:6" hidden="1" x14ac:dyDescent="0.2">
      <c r="A82" s="299"/>
      <c r="B82" s="300"/>
      <c r="C82" s="315"/>
      <c r="D82" s="303"/>
      <c r="E82" s="303"/>
      <c r="F82" s="315"/>
    </row>
    <row r="83" spans="1:6" hidden="1" x14ac:dyDescent="0.2">
      <c r="A83" s="299"/>
      <c r="B83" s="300"/>
      <c r="C83" s="320"/>
      <c r="D83" s="303"/>
      <c r="E83" s="303"/>
      <c r="F83" s="315"/>
    </row>
    <row r="84" spans="1:6" hidden="1" x14ac:dyDescent="0.2">
      <c r="A84" s="299"/>
      <c r="B84" s="300"/>
      <c r="C84" s="323"/>
      <c r="D84" s="326"/>
      <c r="E84" s="303"/>
      <c r="F84" s="315"/>
    </row>
    <row r="85" spans="1:6" s="313" customFormat="1" hidden="1" x14ac:dyDescent="0.2">
      <c r="A85" s="327"/>
      <c r="B85" s="328"/>
      <c r="C85" s="322"/>
      <c r="D85" s="322"/>
      <c r="E85" s="320"/>
      <c r="F85" s="329"/>
    </row>
    <row r="86" spans="1:6" hidden="1" x14ac:dyDescent="0.2">
      <c r="A86" s="299"/>
      <c r="B86" s="300"/>
      <c r="C86" s="323"/>
      <c r="D86" s="303"/>
      <c r="E86" s="303"/>
      <c r="F86" s="315"/>
    </row>
    <row r="87" spans="1:6" hidden="1" x14ac:dyDescent="0.2">
      <c r="A87" s="299"/>
      <c r="B87" s="299"/>
      <c r="C87" s="323"/>
      <c r="D87" s="315"/>
      <c r="E87" s="303"/>
      <c r="F87" s="303"/>
    </row>
    <row r="88" spans="1:6" s="313" customFormat="1" hidden="1" x14ac:dyDescent="0.2">
      <c r="A88" s="327"/>
      <c r="B88" s="327"/>
      <c r="C88" s="322"/>
      <c r="D88" s="321"/>
      <c r="E88" s="322"/>
      <c r="F88" s="319"/>
    </row>
    <row r="89" spans="1:6" hidden="1" x14ac:dyDescent="0.2">
      <c r="A89" s="299"/>
      <c r="B89" s="300"/>
      <c r="C89" s="323"/>
      <c r="D89" s="315"/>
      <c r="E89" s="303"/>
      <c r="F89" s="303"/>
    </row>
    <row r="90" spans="1:6" hidden="1" x14ac:dyDescent="0.2">
      <c r="A90" s="299"/>
      <c r="B90" s="300"/>
      <c r="C90" s="323"/>
      <c r="D90" s="315"/>
      <c r="E90" s="303"/>
      <c r="F90" s="303"/>
    </row>
    <row r="91" spans="1:6" hidden="1" x14ac:dyDescent="0.2">
      <c r="A91" s="299"/>
      <c r="B91" s="300"/>
      <c r="C91" s="323"/>
      <c r="D91" s="315"/>
      <c r="E91" s="303"/>
      <c r="F91" s="303"/>
    </row>
    <row r="92" spans="1:6" hidden="1" x14ac:dyDescent="0.2">
      <c r="A92" s="299"/>
      <c r="B92" s="300"/>
      <c r="C92" s="323"/>
      <c r="D92" s="315"/>
      <c r="E92" s="303"/>
      <c r="F92" s="303"/>
    </row>
    <row r="93" spans="1:6" s="313" customFormat="1" hidden="1" x14ac:dyDescent="0.2">
      <c r="A93" s="327"/>
      <c r="B93" s="328"/>
      <c r="C93" s="322"/>
      <c r="D93" s="321"/>
      <c r="E93" s="322"/>
      <c r="F93" s="319"/>
    </row>
    <row r="94" spans="1:6" hidden="1" x14ac:dyDescent="0.2">
      <c r="A94" s="299"/>
      <c r="B94" s="300"/>
      <c r="C94" s="323"/>
      <c r="D94" s="315"/>
      <c r="E94" s="325"/>
      <c r="F94" s="303"/>
    </row>
    <row r="95" spans="1:6" hidden="1" x14ac:dyDescent="0.2">
      <c r="A95" s="299"/>
      <c r="B95" s="300"/>
      <c r="C95" s="323"/>
      <c r="D95" s="315"/>
      <c r="E95" s="325"/>
      <c r="F95" s="303"/>
    </row>
    <row r="96" spans="1:6" hidden="1" x14ac:dyDescent="0.2">
      <c r="A96" s="299"/>
      <c r="B96" s="300"/>
      <c r="C96" s="322"/>
      <c r="D96" s="315"/>
      <c r="E96" s="325"/>
      <c r="F96" s="303"/>
    </row>
    <row r="97" spans="1:6" s="313" customFormat="1" hidden="1" x14ac:dyDescent="0.2">
      <c r="A97" s="327"/>
      <c r="B97" s="327"/>
      <c r="C97" s="322"/>
      <c r="D97" s="321"/>
      <c r="E97" s="322"/>
      <c r="F97" s="319"/>
    </row>
    <row r="98" spans="1:6" hidden="1" x14ac:dyDescent="0.2">
      <c r="A98" s="299"/>
      <c r="B98" s="300"/>
      <c r="C98" s="323"/>
      <c r="D98" s="315"/>
      <c r="E98" s="325"/>
      <c r="F98" s="303"/>
    </row>
    <row r="99" spans="1:6" hidden="1" x14ac:dyDescent="0.2">
      <c r="A99" s="299"/>
      <c r="B99" s="300"/>
      <c r="C99" s="323"/>
      <c r="D99" s="315"/>
      <c r="E99" s="325"/>
      <c r="F99" s="303"/>
    </row>
    <row r="100" spans="1:6" s="313" customFormat="1" hidden="1" x14ac:dyDescent="0.2">
      <c r="A100" s="327"/>
      <c r="B100" s="328"/>
      <c r="C100" s="322"/>
      <c r="D100" s="321"/>
      <c r="E100" s="322"/>
      <c r="F100" s="319"/>
    </row>
    <row r="101" spans="1:6" hidden="1" x14ac:dyDescent="0.2">
      <c r="A101" s="299"/>
      <c r="B101" s="300"/>
      <c r="C101" s="323"/>
      <c r="D101" s="303"/>
      <c r="E101" s="325"/>
      <c r="F101" s="303"/>
    </row>
    <row r="102" spans="1:6" s="330" customFormat="1" hidden="1" x14ac:dyDescent="0.2">
      <c r="A102" s="303"/>
      <c r="B102" s="303"/>
      <c r="C102" s="323"/>
      <c r="D102" s="303"/>
      <c r="E102" s="325"/>
      <c r="F102" s="303"/>
    </row>
    <row r="103" spans="1:6" s="313" customFormat="1" hidden="1" x14ac:dyDescent="0.2">
      <c r="A103" s="327"/>
      <c r="B103" s="328"/>
      <c r="C103" s="322"/>
      <c r="D103" s="321"/>
      <c r="E103" s="322"/>
      <c r="F103" s="319"/>
    </row>
    <row r="104" spans="1:6" hidden="1" x14ac:dyDescent="0.2">
      <c r="A104" s="299"/>
      <c r="B104" s="300"/>
      <c r="C104" s="323"/>
      <c r="D104" s="315"/>
      <c r="E104" s="325"/>
      <c r="F104" s="303"/>
    </row>
    <row r="105" spans="1:6" hidden="1" x14ac:dyDescent="0.2">
      <c r="A105" s="299"/>
      <c r="B105" s="300"/>
      <c r="C105" s="323"/>
      <c r="D105" s="315"/>
      <c r="E105" s="325"/>
      <c r="F105" s="303"/>
    </row>
    <row r="106" spans="1:6" s="313" customFormat="1" hidden="1" x14ac:dyDescent="0.2">
      <c r="A106" s="327"/>
      <c r="B106" s="328"/>
      <c r="C106" s="322"/>
      <c r="D106" s="321"/>
      <c r="E106" s="322"/>
      <c r="F106" s="319"/>
    </row>
    <row r="107" spans="1:6" hidden="1" x14ac:dyDescent="0.2">
      <c r="A107" s="299"/>
      <c r="B107" s="300"/>
      <c r="C107" s="323"/>
      <c r="D107" s="315"/>
      <c r="E107" s="325"/>
      <c r="F107" s="303"/>
    </row>
    <row r="108" spans="1:6" hidden="1" x14ac:dyDescent="0.2">
      <c r="A108" s="299"/>
      <c r="B108" s="300"/>
      <c r="C108" s="323"/>
      <c r="D108" s="315"/>
      <c r="E108" s="325"/>
      <c r="F108" s="303"/>
    </row>
    <row r="109" spans="1:6" hidden="1" x14ac:dyDescent="0.2">
      <c r="A109" s="299"/>
      <c r="B109" s="300"/>
      <c r="C109" s="323"/>
      <c r="D109" s="315"/>
      <c r="E109" s="325"/>
      <c r="F109" s="303"/>
    </row>
    <row r="110" spans="1:6" hidden="1" x14ac:dyDescent="0.2">
      <c r="A110" s="299"/>
      <c r="B110" s="300"/>
      <c r="C110" s="323"/>
      <c r="D110" s="303"/>
      <c r="E110" s="325"/>
      <c r="F110" s="303"/>
    </row>
    <row r="111" spans="1:6" hidden="1" x14ac:dyDescent="0.2">
      <c r="A111" s="299"/>
      <c r="B111" s="300"/>
      <c r="C111" s="323"/>
      <c r="D111" s="303"/>
      <c r="E111" s="325"/>
      <c r="F111" s="303"/>
    </row>
    <row r="112" spans="1:6" hidden="1" x14ac:dyDescent="0.2">
      <c r="A112" s="299"/>
      <c r="B112" s="300"/>
      <c r="C112" s="323"/>
      <c r="D112" s="303"/>
      <c r="E112" s="325"/>
      <c r="F112" s="303"/>
    </row>
    <row r="113" spans="1:6" s="313" customFormat="1" hidden="1" x14ac:dyDescent="0.2">
      <c r="A113" s="327"/>
      <c r="B113" s="328"/>
      <c r="C113" s="322"/>
      <c r="D113" s="329"/>
      <c r="E113" s="322"/>
      <c r="F113" s="319"/>
    </row>
    <row r="114" spans="1:6" hidden="1" x14ac:dyDescent="0.2">
      <c r="A114" s="299"/>
      <c r="B114" s="300"/>
      <c r="C114" s="323"/>
      <c r="D114" s="303"/>
      <c r="E114" s="325"/>
      <c r="F114" s="303"/>
    </row>
    <row r="115" spans="1:6" hidden="1" x14ac:dyDescent="0.2">
      <c r="A115" s="299"/>
      <c r="B115" s="300"/>
      <c r="C115" s="323"/>
      <c r="D115" s="303"/>
      <c r="E115" s="325"/>
      <c r="F115" s="303"/>
    </row>
    <row r="116" spans="1:6" hidden="1" x14ac:dyDescent="0.2">
      <c r="A116" s="299"/>
      <c r="B116" s="300"/>
      <c r="C116" s="323"/>
      <c r="D116" s="303"/>
      <c r="E116" s="325"/>
      <c r="F116" s="303"/>
    </row>
    <row r="117" spans="1:6" hidden="1" x14ac:dyDescent="0.2">
      <c r="A117" s="299"/>
      <c r="B117" s="300"/>
      <c r="C117" s="323"/>
      <c r="D117" s="303"/>
      <c r="E117" s="325"/>
      <c r="F117" s="303"/>
    </row>
    <row r="118" spans="1:6" hidden="1" x14ac:dyDescent="0.2">
      <c r="A118" s="299"/>
      <c r="B118" s="300"/>
      <c r="C118" s="323"/>
      <c r="D118" s="315"/>
      <c r="E118" s="325"/>
      <c r="F118" s="303"/>
    </row>
    <row r="119" spans="1:6" hidden="1" x14ac:dyDescent="0.2">
      <c r="A119" s="299"/>
      <c r="B119" s="300"/>
      <c r="C119" s="323"/>
      <c r="D119" s="315"/>
      <c r="E119" s="325"/>
      <c r="F119" s="303"/>
    </row>
    <row r="120" spans="1:6" s="313" customFormat="1" hidden="1" x14ac:dyDescent="0.2">
      <c r="A120" s="327"/>
      <c r="B120" s="328"/>
      <c r="C120" s="322"/>
      <c r="D120" s="329"/>
      <c r="E120" s="322"/>
      <c r="F120" s="319"/>
    </row>
    <row r="121" spans="1:6" hidden="1" x14ac:dyDescent="0.2">
      <c r="A121" s="299"/>
      <c r="B121" s="300"/>
      <c r="C121" s="323"/>
      <c r="D121" s="315"/>
      <c r="E121" s="325"/>
      <c r="F121" s="303"/>
    </row>
    <row r="122" spans="1:6" hidden="1" x14ac:dyDescent="0.2">
      <c r="A122" s="299"/>
      <c r="B122" s="300"/>
      <c r="C122" s="323"/>
      <c r="D122" s="315"/>
      <c r="E122" s="303"/>
      <c r="F122" s="303"/>
    </row>
    <row r="123" spans="1:6" hidden="1" x14ac:dyDescent="0.2">
      <c r="A123" s="299"/>
      <c r="B123" s="300"/>
      <c r="C123" s="323"/>
      <c r="D123" s="315"/>
      <c r="E123" s="303"/>
      <c r="F123" s="303"/>
    </row>
    <row r="124" spans="1:6" hidden="1" x14ac:dyDescent="0.2">
      <c r="A124" s="299"/>
      <c r="B124" s="300"/>
      <c r="C124" s="323"/>
      <c r="D124" s="315"/>
      <c r="E124" s="303"/>
      <c r="F124" s="303"/>
    </row>
    <row r="125" spans="1:6" hidden="1" x14ac:dyDescent="0.2">
      <c r="A125" s="299"/>
      <c r="B125" s="300"/>
      <c r="C125" s="323"/>
      <c r="D125" s="315"/>
      <c r="E125" s="303"/>
      <c r="F125" s="303"/>
    </row>
    <row r="126" spans="1:6" hidden="1" x14ac:dyDescent="0.2">
      <c r="A126" s="299"/>
      <c r="B126" s="300"/>
      <c r="C126" s="323"/>
      <c r="D126" s="315"/>
      <c r="E126" s="303"/>
      <c r="F126" s="303"/>
    </row>
    <row r="127" spans="1:6" hidden="1" x14ac:dyDescent="0.2">
      <c r="A127" s="299"/>
      <c r="B127" s="300"/>
      <c r="C127" s="323"/>
      <c r="D127" s="315"/>
      <c r="E127" s="303"/>
      <c r="F127" s="303"/>
    </row>
    <row r="128" spans="1:6" hidden="1" x14ac:dyDescent="0.2">
      <c r="A128" s="299"/>
      <c r="B128" s="300"/>
      <c r="C128" s="323"/>
      <c r="D128" s="315"/>
      <c r="E128" s="303"/>
      <c r="F128" s="303"/>
    </row>
    <row r="129" spans="1:6" hidden="1" x14ac:dyDescent="0.2">
      <c r="A129" s="299"/>
      <c r="B129" s="300"/>
      <c r="C129" s="323"/>
      <c r="D129" s="315"/>
      <c r="E129" s="303"/>
      <c r="F129" s="303"/>
    </row>
    <row r="130" spans="1:6" hidden="1" x14ac:dyDescent="0.2">
      <c r="A130" s="299"/>
      <c r="B130" s="300"/>
      <c r="C130" s="323"/>
      <c r="D130" s="315"/>
      <c r="E130" s="303"/>
      <c r="F130" s="303"/>
    </row>
    <row r="131" spans="1:6" hidden="1" x14ac:dyDescent="0.2">
      <c r="A131" s="299"/>
      <c r="B131" s="300"/>
      <c r="C131" s="323"/>
      <c r="D131" s="315"/>
      <c r="E131" s="303"/>
      <c r="F131" s="303"/>
    </row>
    <row r="132" spans="1:6" hidden="1" x14ac:dyDescent="0.2">
      <c r="A132" s="299"/>
      <c r="B132" s="300"/>
      <c r="C132" s="323"/>
      <c r="D132" s="315"/>
      <c r="E132" s="303"/>
      <c r="F132" s="303"/>
    </row>
    <row r="133" spans="1:6" hidden="1" x14ac:dyDescent="0.2">
      <c r="A133" s="299"/>
      <c r="B133" s="300"/>
      <c r="C133" s="323"/>
      <c r="D133" s="315"/>
      <c r="E133" s="303"/>
      <c r="F133" s="303"/>
    </row>
    <row r="134" spans="1:6" hidden="1" x14ac:dyDescent="0.2">
      <c r="A134" s="299"/>
      <c r="B134" s="300"/>
      <c r="C134" s="323"/>
      <c r="D134" s="315"/>
      <c r="E134" s="303"/>
      <c r="F134" s="303"/>
    </row>
    <row r="135" spans="1:6" hidden="1" x14ac:dyDescent="0.2">
      <c r="A135" s="299"/>
      <c r="B135" s="300"/>
      <c r="C135" s="323"/>
      <c r="D135" s="315"/>
      <c r="E135" s="303"/>
      <c r="F135" s="303"/>
    </row>
    <row r="136" spans="1:6" hidden="1" x14ac:dyDescent="0.2">
      <c r="A136" s="299"/>
      <c r="B136" s="300"/>
      <c r="C136" s="323"/>
      <c r="D136" s="315"/>
      <c r="E136" s="303"/>
      <c r="F136" s="303"/>
    </row>
    <row r="137" spans="1:6" hidden="1" x14ac:dyDescent="0.2">
      <c r="A137" s="299"/>
      <c r="B137" s="300"/>
      <c r="C137" s="323"/>
      <c r="D137" s="315"/>
      <c r="E137" s="303"/>
      <c r="F137" s="303"/>
    </row>
    <row r="138" spans="1:6" hidden="1" x14ac:dyDescent="0.2">
      <c r="A138" s="299"/>
      <c r="B138" s="300"/>
      <c r="C138" s="323"/>
      <c r="D138" s="315"/>
      <c r="E138" s="303"/>
      <c r="F138" s="303"/>
    </row>
    <row r="139" spans="1:6" hidden="1" x14ac:dyDescent="0.2">
      <c r="A139" s="299"/>
      <c r="B139" s="300"/>
      <c r="C139" s="323"/>
      <c r="D139" s="315"/>
      <c r="E139" s="303"/>
      <c r="F139" s="303"/>
    </row>
    <row r="140" spans="1:6" hidden="1" x14ac:dyDescent="0.2">
      <c r="A140" s="299"/>
      <c r="B140" s="300"/>
      <c r="C140" s="323"/>
      <c r="D140" s="315"/>
      <c r="E140" s="303"/>
      <c r="F140" s="303"/>
    </row>
    <row r="141" spans="1:6" hidden="1" x14ac:dyDescent="0.2">
      <c r="A141" s="299"/>
      <c r="B141" s="300"/>
      <c r="C141" s="323"/>
      <c r="D141" s="315"/>
      <c r="E141" s="303"/>
      <c r="F141" s="303"/>
    </row>
    <row r="142" spans="1:6" hidden="1" x14ac:dyDescent="0.2">
      <c r="A142" s="299"/>
      <c r="B142" s="300"/>
      <c r="C142" s="323"/>
      <c r="D142" s="315"/>
      <c r="E142" s="303"/>
      <c r="F142" s="303"/>
    </row>
    <row r="143" spans="1:6" hidden="1" x14ac:dyDescent="0.2">
      <c r="A143" s="299"/>
      <c r="B143" s="300"/>
      <c r="C143" s="323"/>
      <c r="D143" s="315"/>
      <c r="E143" s="303"/>
      <c r="F143" s="303"/>
    </row>
    <row r="144" spans="1:6" hidden="1" x14ac:dyDescent="0.2">
      <c r="A144" s="299"/>
      <c r="B144" s="300"/>
      <c r="C144" s="323"/>
      <c r="D144" s="315"/>
      <c r="E144" s="303"/>
      <c r="F144" s="303"/>
    </row>
    <row r="145" spans="1:6" hidden="1" x14ac:dyDescent="0.2">
      <c r="A145" s="299"/>
      <c r="B145" s="300"/>
      <c r="C145" s="323"/>
      <c r="D145" s="315"/>
      <c r="E145" s="303"/>
      <c r="F145" s="303"/>
    </row>
    <row r="146" spans="1:6" hidden="1" x14ac:dyDescent="0.2">
      <c r="A146" s="299"/>
      <c r="B146" s="300"/>
      <c r="C146" s="323"/>
      <c r="D146" s="315"/>
      <c r="E146" s="303"/>
      <c r="F146" s="303"/>
    </row>
    <row r="147" spans="1:6" hidden="1" x14ac:dyDescent="0.2">
      <c r="A147" s="299"/>
      <c r="B147" s="300"/>
      <c r="C147" s="323"/>
      <c r="D147" s="315"/>
      <c r="E147" s="303"/>
      <c r="F147" s="303"/>
    </row>
    <row r="148" spans="1:6" hidden="1" x14ac:dyDescent="0.2">
      <c r="A148" s="299"/>
      <c r="B148" s="300"/>
      <c r="C148" s="323"/>
      <c r="D148" s="315"/>
      <c r="E148" s="303"/>
      <c r="F148" s="303"/>
    </row>
    <row r="149" spans="1:6" hidden="1" x14ac:dyDescent="0.2">
      <c r="A149" s="299"/>
      <c r="B149" s="300"/>
      <c r="C149" s="323"/>
      <c r="D149" s="315"/>
      <c r="E149" s="303"/>
      <c r="F149" s="303"/>
    </row>
    <row r="150" spans="1:6" hidden="1" x14ac:dyDescent="0.2">
      <c r="A150" s="299"/>
      <c r="B150" s="300"/>
      <c r="C150" s="323"/>
      <c r="D150" s="315"/>
      <c r="E150" s="303"/>
      <c r="F150" s="303"/>
    </row>
    <row r="151" spans="1:6" hidden="1" x14ac:dyDescent="0.2">
      <c r="A151" s="299"/>
      <c r="B151" s="300"/>
      <c r="C151" s="323"/>
      <c r="D151" s="315"/>
      <c r="E151" s="303"/>
      <c r="F151" s="303"/>
    </row>
    <row r="152" spans="1:6" hidden="1" x14ac:dyDescent="0.2">
      <c r="A152" s="299"/>
      <c r="B152" s="300"/>
      <c r="C152" s="323"/>
      <c r="D152" s="315"/>
      <c r="E152" s="325"/>
      <c r="F152" s="303"/>
    </row>
    <row r="153" spans="1:6" hidden="1" x14ac:dyDescent="0.2">
      <c r="A153" s="299"/>
      <c r="B153" s="300"/>
      <c r="C153" s="322"/>
      <c r="D153" s="321"/>
      <c r="E153" s="322"/>
      <c r="F153" s="303"/>
    </row>
    <row r="154" spans="1:6" hidden="1" x14ac:dyDescent="0.2">
      <c r="A154" s="299"/>
      <c r="B154" s="300"/>
      <c r="C154" s="323"/>
      <c r="D154" s="315"/>
      <c r="E154" s="303"/>
      <c r="F154" s="303"/>
    </row>
    <row r="155" spans="1:6" hidden="1" x14ac:dyDescent="0.2">
      <c r="A155" s="299"/>
      <c r="B155" s="300"/>
      <c r="C155" s="323"/>
      <c r="D155" s="315"/>
      <c r="E155" s="303"/>
      <c r="F155" s="303"/>
    </row>
    <row r="156" spans="1:6" hidden="1" x14ac:dyDescent="0.2">
      <c r="A156" s="299"/>
      <c r="B156" s="300"/>
      <c r="C156" s="323"/>
      <c r="D156" s="315"/>
      <c r="E156" s="303"/>
      <c r="F156" s="303"/>
    </row>
    <row r="157" spans="1:6" hidden="1" x14ac:dyDescent="0.2">
      <c r="A157" s="299"/>
      <c r="B157" s="300"/>
      <c r="C157" s="323"/>
      <c r="D157" s="315"/>
      <c r="E157" s="303"/>
      <c r="F157" s="303"/>
    </row>
    <row r="158" spans="1:6" s="313" customFormat="1" hidden="1" x14ac:dyDescent="0.2">
      <c r="A158" s="327"/>
      <c r="B158" s="328"/>
      <c r="C158" s="322"/>
      <c r="D158" s="321"/>
      <c r="E158" s="322"/>
      <c r="F158" s="319"/>
    </row>
    <row r="159" spans="1:6" hidden="1" x14ac:dyDescent="0.2">
      <c r="A159" s="299"/>
      <c r="B159" s="300"/>
      <c r="C159" s="323"/>
      <c r="D159" s="315"/>
      <c r="E159" s="303"/>
      <c r="F159" s="303"/>
    </row>
    <row r="160" spans="1:6" s="313" customFormat="1" hidden="1" x14ac:dyDescent="0.2">
      <c r="A160" s="327"/>
      <c r="B160" s="328"/>
      <c r="C160" s="322"/>
      <c r="D160" s="321"/>
      <c r="E160" s="322"/>
      <c r="F160" s="319"/>
    </row>
    <row r="161" spans="1:6" hidden="1" x14ac:dyDescent="0.2">
      <c r="A161" s="299"/>
      <c r="B161" s="300"/>
      <c r="C161" s="323"/>
      <c r="D161" s="315"/>
      <c r="E161" s="303"/>
      <c r="F161" s="303"/>
    </row>
    <row r="162" spans="1:6" hidden="1" x14ac:dyDescent="0.2">
      <c r="A162" s="299"/>
      <c r="B162" s="300"/>
      <c r="C162" s="323"/>
      <c r="D162" s="315"/>
      <c r="E162" s="303"/>
      <c r="F162" s="303"/>
    </row>
    <row r="163" spans="1:6" hidden="1" x14ac:dyDescent="0.2">
      <c r="A163" s="299"/>
      <c r="B163" s="300"/>
      <c r="C163" s="323"/>
      <c r="D163" s="315"/>
      <c r="E163" s="303"/>
      <c r="F163" s="303"/>
    </row>
    <row r="164" spans="1:6" hidden="1" x14ac:dyDescent="0.2">
      <c r="A164" s="299"/>
      <c r="B164" s="300"/>
      <c r="C164" s="323"/>
      <c r="D164" s="315"/>
      <c r="E164" s="303"/>
      <c r="F164" s="303"/>
    </row>
    <row r="165" spans="1:6" hidden="1" x14ac:dyDescent="0.2">
      <c r="A165" s="299"/>
      <c r="B165" s="300"/>
      <c r="C165" s="323"/>
      <c r="D165" s="315"/>
      <c r="E165" s="303"/>
      <c r="F165" s="303"/>
    </row>
    <row r="166" spans="1:6" hidden="1" x14ac:dyDescent="0.2">
      <c r="A166" s="299"/>
      <c r="B166" s="300"/>
      <c r="C166" s="323"/>
      <c r="D166" s="315"/>
      <c r="E166" s="303"/>
      <c r="F166" s="303"/>
    </row>
    <row r="167" spans="1:6" s="313" customFormat="1" hidden="1" x14ac:dyDescent="0.2">
      <c r="A167" s="327"/>
      <c r="B167" s="328"/>
      <c r="C167" s="322"/>
      <c r="D167" s="321"/>
      <c r="E167" s="322"/>
      <c r="F167" s="319"/>
    </row>
    <row r="168" spans="1:6" hidden="1" x14ac:dyDescent="0.2">
      <c r="A168" s="299"/>
      <c r="B168" s="300"/>
      <c r="C168" s="323"/>
      <c r="D168" s="303"/>
      <c r="E168" s="325"/>
      <c r="F168" s="303"/>
    </row>
    <row r="169" spans="1:6" s="313" customFormat="1" hidden="1" x14ac:dyDescent="0.2">
      <c r="A169" s="299"/>
      <c r="B169" s="300"/>
      <c r="C169" s="322"/>
      <c r="D169" s="303"/>
      <c r="E169" s="325"/>
      <c r="F169" s="319"/>
    </row>
    <row r="170" spans="1:6" s="313" customFormat="1" hidden="1" x14ac:dyDescent="0.2">
      <c r="A170" s="327"/>
      <c r="B170" s="328"/>
      <c r="C170" s="322"/>
      <c r="D170" s="321"/>
      <c r="E170" s="322"/>
      <c r="F170" s="319"/>
    </row>
    <row r="171" spans="1:6" s="331" customFormat="1" hidden="1" x14ac:dyDescent="0.2">
      <c r="A171" s="319"/>
      <c r="B171" s="319"/>
      <c r="C171" s="322"/>
      <c r="D171" s="321"/>
      <c r="E171" s="322"/>
      <c r="F171" s="319"/>
    </row>
    <row r="172" spans="1:6" s="330" customFormat="1" hidden="1" x14ac:dyDescent="0.2">
      <c r="A172" s="332"/>
      <c r="B172" s="333"/>
      <c r="C172" s="323"/>
      <c r="D172" s="303"/>
      <c r="E172" s="325"/>
      <c r="F172" s="303"/>
    </row>
    <row r="173" spans="1:6" s="330" customFormat="1" hidden="1" x14ac:dyDescent="0.2">
      <c r="A173" s="303"/>
      <c r="B173" s="303"/>
      <c r="C173" s="323"/>
      <c r="D173" s="303"/>
      <c r="E173" s="325"/>
      <c r="F173" s="303"/>
    </row>
    <row r="174" spans="1:6" s="331" customFormat="1" hidden="1" x14ac:dyDescent="0.2">
      <c r="A174" s="319"/>
      <c r="B174" s="319"/>
      <c r="C174" s="322"/>
      <c r="D174" s="321"/>
      <c r="E174" s="322"/>
      <c r="F174" s="319"/>
    </row>
    <row r="175" spans="1:6" s="330" customFormat="1" hidden="1" x14ac:dyDescent="0.2">
      <c r="A175" s="299"/>
      <c r="B175" s="333"/>
      <c r="C175" s="323"/>
      <c r="D175" s="303"/>
      <c r="E175" s="325"/>
      <c r="F175" s="303"/>
    </row>
    <row r="176" spans="1:6" s="330" customFormat="1" ht="13.5" hidden="1" customHeight="1" x14ac:dyDescent="0.2">
      <c r="A176" s="303"/>
      <c r="B176" s="303"/>
      <c r="C176" s="323"/>
      <c r="D176" s="303"/>
      <c r="E176" s="325"/>
      <c r="F176" s="303"/>
    </row>
    <row r="177" spans="1:7" s="331" customFormat="1" ht="13.5" hidden="1" customHeight="1" x14ac:dyDescent="0.2">
      <c r="A177" s="319"/>
      <c r="B177" s="319"/>
      <c r="C177" s="322"/>
      <c r="D177" s="321"/>
      <c r="E177" s="322"/>
      <c r="F177" s="319"/>
    </row>
    <row r="178" spans="1:7" s="330" customFormat="1" ht="13.5" hidden="1" customHeight="1" x14ac:dyDescent="0.2">
      <c r="A178" s="303"/>
      <c r="B178" s="333"/>
      <c r="C178" s="323"/>
      <c r="D178" s="303"/>
      <c r="E178" s="325"/>
      <c r="F178" s="303"/>
    </row>
    <row r="179" spans="1:7" s="330" customFormat="1" ht="13.5" hidden="1" customHeight="1" x14ac:dyDescent="0.2">
      <c r="A179" s="303"/>
      <c r="B179" s="303"/>
      <c r="C179" s="323"/>
      <c r="D179" s="303"/>
      <c r="E179" s="325"/>
      <c r="F179" s="303"/>
    </row>
    <row r="180" spans="1:7" s="330" customFormat="1" ht="13.5" hidden="1" customHeight="1" x14ac:dyDescent="0.2">
      <c r="A180" s="303"/>
      <c r="B180" s="303"/>
      <c r="C180" s="323"/>
      <c r="D180" s="303"/>
      <c r="E180" s="325"/>
      <c r="F180" s="303"/>
    </row>
    <row r="181" spans="1:7" s="331" customFormat="1" hidden="1" x14ac:dyDescent="0.2">
      <c r="A181" s="319"/>
      <c r="B181" s="319"/>
      <c r="C181" s="322"/>
      <c r="D181" s="321"/>
      <c r="E181" s="322"/>
      <c r="F181" s="319"/>
    </row>
    <row r="182" spans="1:7" ht="13.5" hidden="1" customHeight="1" x14ac:dyDescent="0.2">
      <c r="A182" s="334"/>
      <c r="B182" s="334"/>
      <c r="C182" s="335"/>
      <c r="D182" s="336"/>
      <c r="E182" s="335"/>
      <c r="F182" s="337"/>
    </row>
    <row r="183" spans="1:7" hidden="1" x14ac:dyDescent="0.2">
      <c r="A183" s="338" t="s">
        <v>685</v>
      </c>
      <c r="B183" s="338"/>
      <c r="C183" s="338"/>
      <c r="D183" s="338"/>
      <c r="E183" s="338"/>
      <c r="F183" s="338"/>
    </row>
    <row r="184" spans="1:7" hidden="1" x14ac:dyDescent="0.2">
      <c r="A184" s="338"/>
      <c r="B184" s="338"/>
      <c r="C184" s="338"/>
      <c r="D184" s="338"/>
      <c r="E184" s="338"/>
      <c r="F184" s="338"/>
    </row>
    <row r="185" spans="1:7" hidden="1" x14ac:dyDescent="0.2">
      <c r="A185" s="338"/>
      <c r="B185" s="338"/>
      <c r="C185" s="338"/>
      <c r="D185" s="338"/>
      <c r="E185" s="338"/>
      <c r="F185" s="338"/>
      <c r="G185" s="339"/>
    </row>
    <row r="186" spans="1:7" hidden="1" x14ac:dyDescent="0.2">
      <c r="A186" s="330"/>
      <c r="B186" s="330"/>
      <c r="C186" s="330"/>
      <c r="D186" s="340"/>
      <c r="E186" s="330"/>
      <c r="F186" s="330"/>
    </row>
    <row r="187" spans="1:7" hidden="1" x14ac:dyDescent="0.2">
      <c r="A187" s="338"/>
      <c r="B187" s="338"/>
      <c r="C187" s="338"/>
      <c r="D187" s="338"/>
      <c r="E187" s="338"/>
      <c r="F187" s="338"/>
    </row>
    <row r="188" spans="1:7" hidden="1" x14ac:dyDescent="0.2">
      <c r="A188" s="338"/>
      <c r="B188" s="338"/>
      <c r="C188" s="338"/>
      <c r="D188" s="338"/>
      <c r="E188" s="338"/>
      <c r="F188" s="338"/>
    </row>
    <row r="189" spans="1:7" x14ac:dyDescent="0.2">
      <c r="A189" s="338"/>
      <c r="B189" s="338"/>
      <c r="C189" s="338"/>
      <c r="D189" s="338"/>
      <c r="E189" s="338"/>
      <c r="F189" s="338"/>
    </row>
    <row r="190" spans="1:7" x14ac:dyDescent="0.2">
      <c r="A190" s="338"/>
      <c r="B190" s="338"/>
      <c r="C190" s="338"/>
      <c r="D190" s="338"/>
      <c r="E190" s="338"/>
      <c r="F190" s="338"/>
    </row>
    <row r="191" spans="1:7" x14ac:dyDescent="0.2">
      <c r="A191" s="338"/>
      <c r="B191" s="338"/>
      <c r="C191" s="338"/>
      <c r="D191" s="338"/>
      <c r="E191" s="338"/>
      <c r="F191" s="338"/>
    </row>
    <row r="192" spans="1:7" x14ac:dyDescent="0.2">
      <c r="A192" s="338"/>
      <c r="B192" s="338"/>
      <c r="C192" s="338"/>
      <c r="D192" s="338"/>
      <c r="E192" s="338"/>
      <c r="F192" s="338"/>
    </row>
    <row r="193" spans="1:6" x14ac:dyDescent="0.2">
      <c r="A193" s="338"/>
      <c r="B193" s="338"/>
      <c r="C193" s="338"/>
      <c r="D193" s="338"/>
      <c r="E193" s="338"/>
      <c r="F193" s="338"/>
    </row>
    <row r="194" spans="1:6" x14ac:dyDescent="0.2">
      <c r="A194" s="338"/>
      <c r="B194" s="338"/>
      <c r="C194" s="338"/>
      <c r="D194" s="338"/>
      <c r="E194" s="338"/>
      <c r="F194" s="338"/>
    </row>
    <row r="195" spans="1:6" x14ac:dyDescent="0.2">
      <c r="A195" s="338"/>
      <c r="B195" s="338"/>
      <c r="C195" s="338"/>
      <c r="D195" s="338"/>
      <c r="E195" s="338"/>
      <c r="F195" s="338"/>
    </row>
    <row r="196" spans="1:6" x14ac:dyDescent="0.2">
      <c r="A196" s="338"/>
      <c r="B196" s="338"/>
      <c r="C196" s="338"/>
      <c r="D196" s="338"/>
      <c r="E196" s="338"/>
      <c r="F196" s="338"/>
    </row>
    <row r="197" spans="1:6" x14ac:dyDescent="0.2">
      <c r="A197" s="338"/>
      <c r="B197" s="338"/>
      <c r="C197" s="338"/>
      <c r="D197" s="338"/>
      <c r="E197" s="338"/>
      <c r="F197" s="338"/>
    </row>
    <row r="198" spans="1:6" x14ac:dyDescent="0.2">
      <c r="A198" s="338"/>
      <c r="B198" s="338"/>
      <c r="C198" s="338"/>
      <c r="D198" s="338"/>
      <c r="E198" s="338"/>
      <c r="F198" s="338"/>
    </row>
  </sheetData>
  <mergeCells count="16">
    <mergeCell ref="A195:F195"/>
    <mergeCell ref="A196:F196"/>
    <mergeCell ref="A197:F197"/>
    <mergeCell ref="A198:F198"/>
    <mergeCell ref="A189:F189"/>
    <mergeCell ref="A190:F190"/>
    <mergeCell ref="A191:F191"/>
    <mergeCell ref="A192:F192"/>
    <mergeCell ref="A193:F193"/>
    <mergeCell ref="A194:F194"/>
    <mergeCell ref="A2:E2"/>
    <mergeCell ref="A183:F183"/>
    <mergeCell ref="A184:F184"/>
    <mergeCell ref="A185:G185"/>
    <mergeCell ref="A187:F187"/>
    <mergeCell ref="A188:F188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11_2021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2021-05-13T09:00:36Z</cp:lastPrinted>
  <dcterms:created xsi:type="dcterms:W3CDTF">2017-03-15T06:48:16Z</dcterms:created>
  <dcterms:modified xsi:type="dcterms:W3CDTF">2021-12-13T06:57:22Z</dcterms:modified>
</cp:coreProperties>
</file>