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tahalova\Desktop\"/>
    </mc:Choice>
  </mc:AlternateContent>
  <bookViews>
    <workbookView xWindow="0" yWindow="0" windowWidth="21943" windowHeight="6583" tabRatio="599"/>
  </bookViews>
  <sheets>
    <sheet name="Doplň. ukaz. 12_2021" sheetId="4" r:id="rId1"/>
    <sheet name="Město_příjmy" sheetId="2" r:id="rId2"/>
    <sheet name="Město_výdaje " sheetId="3" r:id="rId3"/>
    <sheet name="§6409 5901 - Rezerva 2021 OEK" sheetId="5" r:id="rId4"/>
    <sheet name="Položka 8115 - Financování" sheetId="6" r:id="rId5"/>
    <sheet name="Městské muzeum" sheetId="7" r:id="rId6"/>
    <sheet name="Městská knihovna" sheetId="8" r:id="rId7"/>
    <sheet name="PO Tereza" sheetId="9" r:id="rId8"/>
    <sheet name="Domov seniorů" sheetId="10" r:id="rId9"/>
    <sheet name="MŠ Břetislavova" sheetId="11" r:id="rId10"/>
    <sheet name="MŠ Hřbitovní" sheetId="12" r:id="rId11"/>
    <sheet name="MŠ  Na Valtické" sheetId="13" r:id="rId12"/>
    <sheet name="MŠ U Splavu" sheetId="14" r:id="rId13"/>
    <sheet name="MŠ Okružní" sheetId="15" r:id="rId14"/>
    <sheet name="MŠ Osvobození" sheetId="16" r:id="rId15"/>
    <sheet name="ZŠ Komenského" sheetId="17" r:id="rId16"/>
    <sheet name="ZŠ a MŠ Kpt. Nálepky" sheetId="18" r:id="rId17"/>
    <sheet name="ZŠ a MŠ Kupkova 1" sheetId="19" r:id="rId18"/>
    <sheet name="ZŠ Na Valtické" sheetId="20" r:id="rId19"/>
    <sheet name="ZŠ Slovácká" sheetId="21" r:id="rId20"/>
    <sheet name="ZŠ Jana Noháče" sheetId="22" r:id="rId21"/>
    <sheet name="ZUŠ Křížkovského" sheetId="23" r:id="rId22"/>
  </sheets>
  <calcPr calcId="152511"/>
  <fileRecoveryPr autoRecover="0"/>
</workbook>
</file>

<file path=xl/calcChain.xml><?xml version="1.0" encoding="utf-8"?>
<calcChain xmlns="http://schemas.openxmlformats.org/spreadsheetml/2006/main">
  <c r="O45" i="23" l="1"/>
  <c r="N45" i="23"/>
  <c r="F45" i="23"/>
  <c r="E45" i="23"/>
  <c r="O43" i="23"/>
  <c r="O46" i="23" s="1"/>
  <c r="O47" i="23" s="1"/>
  <c r="N43" i="23"/>
  <c r="N46" i="23" s="1"/>
  <c r="N47" i="23" s="1"/>
  <c r="M43" i="23"/>
  <c r="M45" i="23" s="1"/>
  <c r="I43" i="23"/>
  <c r="I45" i="23" s="1"/>
  <c r="F43" i="23"/>
  <c r="F46" i="23" s="1"/>
  <c r="E43" i="23"/>
  <c r="E46" i="23" s="1"/>
  <c r="E47" i="23" s="1"/>
  <c r="D43" i="23"/>
  <c r="D45" i="23" s="1"/>
  <c r="C43" i="23"/>
  <c r="C45" i="23" s="1"/>
  <c r="J42" i="23"/>
  <c r="K42" i="23" s="1"/>
  <c r="I42" i="23"/>
  <c r="H42" i="23"/>
  <c r="G42" i="23"/>
  <c r="I41" i="23"/>
  <c r="H41" i="23"/>
  <c r="G41" i="23"/>
  <c r="J41" i="23" s="1"/>
  <c r="K41" i="23" s="1"/>
  <c r="H40" i="23"/>
  <c r="G40" i="23"/>
  <c r="J40" i="23" s="1"/>
  <c r="K40" i="23" s="1"/>
  <c r="I39" i="23"/>
  <c r="H39" i="23"/>
  <c r="J39" i="23" s="1"/>
  <c r="K39" i="23" s="1"/>
  <c r="G39" i="23"/>
  <c r="H38" i="23"/>
  <c r="H43" i="23" s="1"/>
  <c r="G38" i="23"/>
  <c r="G43" i="23" s="1"/>
  <c r="O37" i="23"/>
  <c r="N37" i="23"/>
  <c r="M37" i="23"/>
  <c r="F37" i="23"/>
  <c r="E37" i="23"/>
  <c r="D37" i="23"/>
  <c r="C37" i="23"/>
  <c r="I36" i="23"/>
  <c r="H36" i="23"/>
  <c r="G36" i="23"/>
  <c r="J36" i="23" s="1"/>
  <c r="K36" i="23" s="1"/>
  <c r="J35" i="23"/>
  <c r="K35" i="23" s="1"/>
  <c r="I35" i="23"/>
  <c r="H35" i="23"/>
  <c r="G35" i="23"/>
  <c r="H34" i="23"/>
  <c r="G34" i="23"/>
  <c r="J34" i="23" s="1"/>
  <c r="K34" i="23" s="1"/>
  <c r="I33" i="23"/>
  <c r="H33" i="23"/>
  <c r="G33" i="23"/>
  <c r="J33" i="23" s="1"/>
  <c r="K33" i="23" s="1"/>
  <c r="I32" i="23"/>
  <c r="H32" i="23"/>
  <c r="J32" i="23" s="1"/>
  <c r="K32" i="23" s="1"/>
  <c r="G32" i="23"/>
  <c r="I31" i="23"/>
  <c r="H31" i="23"/>
  <c r="G31" i="23"/>
  <c r="J31" i="23" s="1"/>
  <c r="K31" i="23" s="1"/>
  <c r="J30" i="23"/>
  <c r="K30" i="23" s="1"/>
  <c r="I30" i="23"/>
  <c r="H30" i="23"/>
  <c r="G30" i="23"/>
  <c r="I29" i="23"/>
  <c r="H29" i="23"/>
  <c r="G29" i="23"/>
  <c r="J29" i="23" s="1"/>
  <c r="K29" i="23" s="1"/>
  <c r="I28" i="23"/>
  <c r="H28" i="23"/>
  <c r="H37" i="23" s="1"/>
  <c r="G28" i="23"/>
  <c r="J28" i="23" s="1"/>
  <c r="K28" i="23" s="1"/>
  <c r="I27" i="23"/>
  <c r="I37" i="23" s="1"/>
  <c r="H27" i="23"/>
  <c r="G27" i="23"/>
  <c r="G37" i="23" s="1"/>
  <c r="I26" i="23"/>
  <c r="H26" i="23"/>
  <c r="G26" i="23"/>
  <c r="J26" i="23" s="1"/>
  <c r="K26" i="23" s="1"/>
  <c r="H25" i="23"/>
  <c r="G25" i="23"/>
  <c r="J25" i="23" s="1"/>
  <c r="K25" i="23" s="1"/>
  <c r="I24" i="23"/>
  <c r="H24" i="23"/>
  <c r="G24" i="23"/>
  <c r="J24" i="23" s="1"/>
  <c r="K24" i="23" s="1"/>
  <c r="H23" i="23"/>
  <c r="G23" i="23"/>
  <c r="H22" i="23"/>
  <c r="G22" i="23"/>
  <c r="H21" i="23"/>
  <c r="G21" i="23"/>
  <c r="H20" i="23"/>
  <c r="G20" i="23"/>
  <c r="H19" i="23"/>
  <c r="G19" i="23"/>
  <c r="O18" i="23"/>
  <c r="N18" i="23"/>
  <c r="M18" i="23"/>
  <c r="I18" i="23"/>
  <c r="F18" i="23"/>
  <c r="C18" i="23"/>
  <c r="H17" i="23"/>
  <c r="G17" i="23"/>
  <c r="H16" i="23"/>
  <c r="G16" i="23"/>
  <c r="H15" i="23"/>
  <c r="H18" i="23" s="1"/>
  <c r="G15" i="23"/>
  <c r="G18" i="23" s="1"/>
  <c r="H14" i="23"/>
  <c r="G14" i="23"/>
  <c r="H13" i="23"/>
  <c r="G13" i="23"/>
  <c r="H12" i="23"/>
  <c r="G12" i="23"/>
  <c r="H11" i="23"/>
  <c r="G11" i="23"/>
  <c r="G46" i="23" l="1"/>
  <c r="G47" i="23" s="1"/>
  <c r="G45" i="23"/>
  <c r="J45" i="23" s="1"/>
  <c r="K45" i="23" s="1"/>
  <c r="J43" i="23"/>
  <c r="K43" i="23" s="1"/>
  <c r="H46" i="23"/>
  <c r="H47" i="23" s="1"/>
  <c r="H45" i="23"/>
  <c r="J37" i="23"/>
  <c r="K37" i="23" s="1"/>
  <c r="F47" i="23"/>
  <c r="C46" i="23"/>
  <c r="C47" i="23" s="1"/>
  <c r="D46" i="23"/>
  <c r="D47" i="23" s="1"/>
  <c r="M46" i="23"/>
  <c r="M47" i="23" s="1"/>
  <c r="I46" i="23"/>
  <c r="I47" i="23" s="1"/>
  <c r="J38" i="23"/>
  <c r="K38" i="23" s="1"/>
  <c r="J27" i="23"/>
  <c r="K27" i="23" s="1"/>
  <c r="J46" i="23" l="1"/>
  <c r="K46" i="23" s="1"/>
  <c r="J47" i="23"/>
  <c r="K47" i="23" s="1"/>
  <c r="O41" i="22" l="1"/>
  <c r="O43" i="22" s="1"/>
  <c r="N41" i="22"/>
  <c r="N43" i="22" s="1"/>
  <c r="M41" i="22"/>
  <c r="M43" i="22" s="1"/>
  <c r="F41" i="22"/>
  <c r="F43" i="22" s="1"/>
  <c r="E41" i="22"/>
  <c r="E43" i="22" s="1"/>
  <c r="D41" i="22"/>
  <c r="D43" i="22" s="1"/>
  <c r="C41" i="22"/>
  <c r="C43" i="22" s="1"/>
  <c r="J40" i="22"/>
  <c r="K40" i="22" s="1"/>
  <c r="I40" i="22"/>
  <c r="H40" i="22"/>
  <c r="G40" i="22"/>
  <c r="I39" i="22"/>
  <c r="H39" i="22"/>
  <c r="G39" i="22"/>
  <c r="J39" i="22" s="1"/>
  <c r="K39" i="22" s="1"/>
  <c r="I38" i="22"/>
  <c r="H38" i="22"/>
  <c r="G38" i="22"/>
  <c r="J38" i="22" s="1"/>
  <c r="K38" i="22" s="1"/>
  <c r="I37" i="22"/>
  <c r="J37" i="22" s="1"/>
  <c r="K37" i="22" s="1"/>
  <c r="H37" i="22"/>
  <c r="G37" i="22"/>
  <c r="I36" i="22"/>
  <c r="H36" i="22"/>
  <c r="H41" i="22" s="1"/>
  <c r="G36" i="22"/>
  <c r="G41" i="22" s="1"/>
  <c r="O35" i="22"/>
  <c r="N35" i="22"/>
  <c r="M35" i="22"/>
  <c r="F35" i="22"/>
  <c r="E35" i="22"/>
  <c r="D35" i="22"/>
  <c r="C35" i="22"/>
  <c r="I34" i="22"/>
  <c r="H34" i="22"/>
  <c r="G34" i="22"/>
  <c r="J34" i="22" s="1"/>
  <c r="K34" i="22" s="1"/>
  <c r="I33" i="22"/>
  <c r="H33" i="22"/>
  <c r="G33" i="22"/>
  <c r="J33" i="22" s="1"/>
  <c r="K33" i="22" s="1"/>
  <c r="I32" i="22"/>
  <c r="J32" i="22" s="1"/>
  <c r="K32" i="22" s="1"/>
  <c r="H32" i="22"/>
  <c r="G32" i="22"/>
  <c r="I31" i="22"/>
  <c r="H31" i="22"/>
  <c r="J31" i="22" s="1"/>
  <c r="K31" i="22" s="1"/>
  <c r="G31" i="22"/>
  <c r="I30" i="22"/>
  <c r="H30" i="22"/>
  <c r="G30" i="22"/>
  <c r="J30" i="22" s="1"/>
  <c r="K30" i="22" s="1"/>
  <c r="I29" i="22"/>
  <c r="H29" i="22"/>
  <c r="J29" i="22" s="1"/>
  <c r="K29" i="22" s="1"/>
  <c r="G29" i="22"/>
  <c r="I28" i="22"/>
  <c r="H28" i="22"/>
  <c r="G28" i="22"/>
  <c r="J28" i="22" s="1"/>
  <c r="K28" i="22" s="1"/>
  <c r="J27" i="22"/>
  <c r="K27" i="22" s="1"/>
  <c r="I27" i="22"/>
  <c r="H27" i="22"/>
  <c r="G27" i="22"/>
  <c r="I26" i="22"/>
  <c r="H26" i="22"/>
  <c r="G26" i="22"/>
  <c r="J26" i="22" s="1"/>
  <c r="K26" i="22" s="1"/>
  <c r="I25" i="22"/>
  <c r="I35" i="22" s="1"/>
  <c r="H25" i="22"/>
  <c r="H35" i="22" s="1"/>
  <c r="G25" i="22"/>
  <c r="G35" i="22" s="1"/>
  <c r="I24" i="22"/>
  <c r="J24" i="22" s="1"/>
  <c r="K24" i="22" s="1"/>
  <c r="H24" i="22"/>
  <c r="G24" i="22"/>
  <c r="I23" i="22"/>
  <c r="H23" i="22"/>
  <c r="J23" i="22" s="1"/>
  <c r="K23" i="22" s="1"/>
  <c r="G23" i="22"/>
  <c r="I22" i="22"/>
  <c r="H22" i="22"/>
  <c r="G22" i="22"/>
  <c r="J22" i="22" s="1"/>
  <c r="K22" i="22" s="1"/>
  <c r="I21" i="22"/>
  <c r="H21" i="22"/>
  <c r="G21" i="22"/>
  <c r="I20" i="22"/>
  <c r="H20" i="22"/>
  <c r="G20" i="22"/>
  <c r="I19" i="22"/>
  <c r="H19" i="22"/>
  <c r="G19" i="22"/>
  <c r="I18" i="22"/>
  <c r="H18" i="22"/>
  <c r="G18" i="22"/>
  <c r="I17" i="22"/>
  <c r="H17" i="22"/>
  <c r="G17" i="22"/>
  <c r="O16" i="22"/>
  <c r="N16" i="22"/>
  <c r="M16" i="22"/>
  <c r="H16" i="22"/>
  <c r="F16" i="22"/>
  <c r="C16" i="22"/>
  <c r="I15" i="22"/>
  <c r="H15" i="22"/>
  <c r="G15" i="22"/>
  <c r="I14" i="22"/>
  <c r="H14" i="22"/>
  <c r="G14" i="22"/>
  <c r="I13" i="22"/>
  <c r="H13" i="22"/>
  <c r="G13" i="22"/>
  <c r="I12" i="22"/>
  <c r="H12" i="22"/>
  <c r="G12" i="22"/>
  <c r="I11" i="22"/>
  <c r="I16" i="22" s="1"/>
  <c r="H11" i="22"/>
  <c r="G11" i="22"/>
  <c r="G16" i="22" s="1"/>
  <c r="I10" i="22"/>
  <c r="H10" i="22"/>
  <c r="G10" i="22"/>
  <c r="I9" i="22"/>
  <c r="H9" i="22"/>
  <c r="G9" i="22"/>
  <c r="G44" i="22" l="1"/>
  <c r="G45" i="22" s="1"/>
  <c r="G43" i="22"/>
  <c r="H44" i="22"/>
  <c r="H45" i="22" s="1"/>
  <c r="H43" i="22"/>
  <c r="J35" i="22"/>
  <c r="K35" i="22" s="1"/>
  <c r="C44" i="22"/>
  <c r="C45" i="22" s="1"/>
  <c r="D44" i="22"/>
  <c r="D45" i="22" s="1"/>
  <c r="M44" i="22"/>
  <c r="M45" i="22" s="1"/>
  <c r="E44" i="22"/>
  <c r="E45" i="22" s="1"/>
  <c r="F44" i="22"/>
  <c r="O44" i="22"/>
  <c r="O45" i="22" s="1"/>
  <c r="N44" i="22"/>
  <c r="N45" i="22" s="1"/>
  <c r="J25" i="22"/>
  <c r="K25" i="22" s="1"/>
  <c r="J36" i="22"/>
  <c r="K36" i="22" s="1"/>
  <c r="I41" i="22"/>
  <c r="J41" i="22"/>
  <c r="K41" i="22" s="1"/>
  <c r="I44" i="22" l="1"/>
  <c r="I45" i="22" s="1"/>
  <c r="I43" i="22"/>
  <c r="J43" i="22" s="1"/>
  <c r="K43" i="22" s="1"/>
  <c r="F45" i="22"/>
  <c r="J45" i="22" s="1"/>
  <c r="K45" i="22" s="1"/>
  <c r="J44" i="22"/>
  <c r="K44" i="22" s="1"/>
  <c r="D46" i="21" l="1"/>
  <c r="D47" i="21" s="1"/>
  <c r="O45" i="21"/>
  <c r="N45" i="21"/>
  <c r="F45" i="21"/>
  <c r="E45" i="21"/>
  <c r="O43" i="21"/>
  <c r="O46" i="21" s="1"/>
  <c r="O47" i="21" s="1"/>
  <c r="N43" i="21"/>
  <c r="N46" i="21" s="1"/>
  <c r="N47" i="21" s="1"/>
  <c r="M43" i="21"/>
  <c r="M45" i="21" s="1"/>
  <c r="F43" i="21"/>
  <c r="F46" i="21" s="1"/>
  <c r="E43" i="21"/>
  <c r="E46" i="21" s="1"/>
  <c r="E47" i="21" s="1"/>
  <c r="D43" i="21"/>
  <c r="D45" i="21" s="1"/>
  <c r="C43" i="21"/>
  <c r="C45" i="21" s="1"/>
  <c r="J42" i="21"/>
  <c r="K42" i="21" s="1"/>
  <c r="I42" i="21"/>
  <c r="H42" i="21"/>
  <c r="G42" i="21"/>
  <c r="I41" i="21"/>
  <c r="H41" i="21"/>
  <c r="G41" i="21"/>
  <c r="J41" i="21" s="1"/>
  <c r="K41" i="21" s="1"/>
  <c r="I40" i="21"/>
  <c r="H40" i="21"/>
  <c r="G40" i="21"/>
  <c r="J40" i="21" s="1"/>
  <c r="K40" i="21" s="1"/>
  <c r="I39" i="21"/>
  <c r="J39" i="21" s="1"/>
  <c r="K39" i="21" s="1"/>
  <c r="H39" i="21"/>
  <c r="G39" i="21"/>
  <c r="I38" i="21"/>
  <c r="H38" i="21"/>
  <c r="H43" i="21" s="1"/>
  <c r="G38" i="21"/>
  <c r="G43" i="21" s="1"/>
  <c r="O37" i="21"/>
  <c r="N37" i="21"/>
  <c r="M37" i="21"/>
  <c r="F37" i="21"/>
  <c r="E37" i="21"/>
  <c r="D37" i="21"/>
  <c r="C37" i="21"/>
  <c r="I36" i="21"/>
  <c r="H36" i="21"/>
  <c r="G36" i="21"/>
  <c r="J36" i="21" s="1"/>
  <c r="K36" i="21" s="1"/>
  <c r="I35" i="21"/>
  <c r="H35" i="21"/>
  <c r="G35" i="21"/>
  <c r="J35" i="21" s="1"/>
  <c r="K35" i="21" s="1"/>
  <c r="I34" i="21"/>
  <c r="J34" i="21" s="1"/>
  <c r="K34" i="21" s="1"/>
  <c r="H34" i="21"/>
  <c r="G34" i="21"/>
  <c r="I33" i="21"/>
  <c r="H33" i="21"/>
  <c r="G33" i="21"/>
  <c r="J33" i="21" s="1"/>
  <c r="K33" i="21" s="1"/>
  <c r="K32" i="21"/>
  <c r="J32" i="21"/>
  <c r="I32" i="21"/>
  <c r="H32" i="21"/>
  <c r="G32" i="21"/>
  <c r="I31" i="21"/>
  <c r="H31" i="21"/>
  <c r="J31" i="21" s="1"/>
  <c r="K31" i="21" s="1"/>
  <c r="G31" i="21"/>
  <c r="I30" i="21"/>
  <c r="H30" i="21"/>
  <c r="G30" i="21"/>
  <c r="J30" i="21" s="1"/>
  <c r="K30" i="21" s="1"/>
  <c r="J29" i="21"/>
  <c r="K29" i="21" s="1"/>
  <c r="I29" i="21"/>
  <c r="H29" i="21"/>
  <c r="G29" i="21"/>
  <c r="I28" i="21"/>
  <c r="I37" i="21" s="1"/>
  <c r="H28" i="21"/>
  <c r="H37" i="21" s="1"/>
  <c r="G28" i="21"/>
  <c r="J28" i="21" s="1"/>
  <c r="K28" i="21" s="1"/>
  <c r="I27" i="21"/>
  <c r="H27" i="21"/>
  <c r="G27" i="21"/>
  <c r="J27" i="21" s="1"/>
  <c r="K27" i="21" s="1"/>
  <c r="I26" i="21"/>
  <c r="J26" i="21" s="1"/>
  <c r="K26" i="21" s="1"/>
  <c r="H26" i="21"/>
  <c r="G26" i="21"/>
  <c r="I25" i="21"/>
  <c r="H25" i="21"/>
  <c r="G25" i="21"/>
  <c r="J25" i="21" s="1"/>
  <c r="K25" i="21" s="1"/>
  <c r="K24" i="21"/>
  <c r="J24" i="21"/>
  <c r="I24" i="21"/>
  <c r="H24" i="21"/>
  <c r="G24" i="21"/>
  <c r="I23" i="21"/>
  <c r="H23" i="21"/>
  <c r="G23" i="21"/>
  <c r="I22" i="21"/>
  <c r="H22" i="21"/>
  <c r="G22" i="21"/>
  <c r="I21" i="21"/>
  <c r="H21" i="21"/>
  <c r="G21" i="21"/>
  <c r="I20" i="21"/>
  <c r="H20" i="21"/>
  <c r="G20" i="21"/>
  <c r="I19" i="21"/>
  <c r="H19" i="21"/>
  <c r="G19" i="21"/>
  <c r="O18" i="21"/>
  <c r="N18" i="21"/>
  <c r="M18" i="21"/>
  <c r="H18" i="21"/>
  <c r="F18" i="21"/>
  <c r="C18" i="21"/>
  <c r="I17" i="21"/>
  <c r="H17" i="21"/>
  <c r="G17" i="21"/>
  <c r="I16" i="21"/>
  <c r="H16" i="21"/>
  <c r="G16" i="21"/>
  <c r="I15" i="21"/>
  <c r="H15" i="21"/>
  <c r="G15" i="21"/>
  <c r="I14" i="21"/>
  <c r="H14" i="21"/>
  <c r="G14" i="21"/>
  <c r="I13" i="21"/>
  <c r="I18" i="21" s="1"/>
  <c r="H13" i="21"/>
  <c r="G13" i="21"/>
  <c r="G18" i="21" s="1"/>
  <c r="I12" i="21"/>
  <c r="H12" i="21"/>
  <c r="G12" i="21"/>
  <c r="I11" i="21"/>
  <c r="H11" i="21"/>
  <c r="G11" i="21"/>
  <c r="F47" i="21" l="1"/>
  <c r="G45" i="21"/>
  <c r="H46" i="21"/>
  <c r="H47" i="21" s="1"/>
  <c r="H45" i="21"/>
  <c r="G37" i="21"/>
  <c r="G46" i="21" s="1"/>
  <c r="J38" i="21"/>
  <c r="K38" i="21" s="1"/>
  <c r="C46" i="21"/>
  <c r="C47" i="21" s="1"/>
  <c r="M46" i="21"/>
  <c r="M47" i="21" s="1"/>
  <c r="I43" i="21"/>
  <c r="G47" i="21" l="1"/>
  <c r="J47" i="21" s="1"/>
  <c r="K47" i="21" s="1"/>
  <c r="J46" i="21"/>
  <c r="K46" i="21" s="1"/>
  <c r="I46" i="21"/>
  <c r="I47" i="21" s="1"/>
  <c r="I45" i="21"/>
  <c r="J45" i="21" s="1"/>
  <c r="K45" i="21" s="1"/>
  <c r="J43" i="21"/>
  <c r="K43" i="21" s="1"/>
  <c r="J37" i="21"/>
  <c r="K37" i="21" s="1"/>
  <c r="O42" i="20" l="1"/>
  <c r="O44" i="20" s="1"/>
  <c r="N42" i="20"/>
  <c r="N44" i="20" s="1"/>
  <c r="M42" i="20"/>
  <c r="M45" i="20" s="1"/>
  <c r="M46" i="20" s="1"/>
  <c r="F42" i="20"/>
  <c r="F44" i="20" s="1"/>
  <c r="E42" i="20"/>
  <c r="E44" i="20" s="1"/>
  <c r="D42" i="20"/>
  <c r="D44" i="20" s="1"/>
  <c r="C42" i="20"/>
  <c r="C44" i="20" s="1"/>
  <c r="I41" i="20"/>
  <c r="H41" i="20"/>
  <c r="G41" i="20"/>
  <c r="J41" i="20" s="1"/>
  <c r="K41" i="20" s="1"/>
  <c r="I40" i="20"/>
  <c r="J40" i="20" s="1"/>
  <c r="K40" i="20" s="1"/>
  <c r="H40" i="20"/>
  <c r="G40" i="20"/>
  <c r="I39" i="20"/>
  <c r="H39" i="20"/>
  <c r="G39" i="20"/>
  <c r="J39" i="20" s="1"/>
  <c r="K39" i="20" s="1"/>
  <c r="I38" i="20"/>
  <c r="H38" i="20"/>
  <c r="G38" i="20"/>
  <c r="J38" i="20" s="1"/>
  <c r="K38" i="20" s="1"/>
  <c r="I37" i="20"/>
  <c r="I42" i="20" s="1"/>
  <c r="H37" i="20"/>
  <c r="H42" i="20" s="1"/>
  <c r="G37" i="20"/>
  <c r="G42" i="20" s="1"/>
  <c r="O36" i="20"/>
  <c r="N36" i="20"/>
  <c r="M36" i="20"/>
  <c r="I36" i="20"/>
  <c r="H36" i="20"/>
  <c r="F36" i="20"/>
  <c r="E36" i="20"/>
  <c r="D36" i="20"/>
  <c r="C36" i="20"/>
  <c r="I35" i="20"/>
  <c r="J35" i="20" s="1"/>
  <c r="K35" i="20" s="1"/>
  <c r="H35" i="20"/>
  <c r="G35" i="20"/>
  <c r="I34" i="20"/>
  <c r="H34" i="20"/>
  <c r="G34" i="20"/>
  <c r="J34" i="20" s="1"/>
  <c r="K34" i="20" s="1"/>
  <c r="I33" i="20"/>
  <c r="H33" i="20"/>
  <c r="G33" i="20"/>
  <c r="J33" i="20" s="1"/>
  <c r="K33" i="20" s="1"/>
  <c r="I32" i="20"/>
  <c r="H32" i="20"/>
  <c r="G32" i="20"/>
  <c r="J32" i="20" s="1"/>
  <c r="K32" i="20" s="1"/>
  <c r="J31" i="20"/>
  <c r="K31" i="20" s="1"/>
  <c r="I31" i="20"/>
  <c r="H31" i="20"/>
  <c r="G31" i="20"/>
  <c r="J30" i="20"/>
  <c r="K30" i="20" s="1"/>
  <c r="I30" i="20"/>
  <c r="H30" i="20"/>
  <c r="G30" i="20"/>
  <c r="I29" i="20"/>
  <c r="H29" i="20"/>
  <c r="G29" i="20"/>
  <c r="J29" i="20" s="1"/>
  <c r="K29" i="20" s="1"/>
  <c r="I28" i="20"/>
  <c r="H28" i="20"/>
  <c r="G28" i="20"/>
  <c r="J28" i="20" s="1"/>
  <c r="K28" i="20" s="1"/>
  <c r="I27" i="20"/>
  <c r="J27" i="20" s="1"/>
  <c r="K27" i="20" s="1"/>
  <c r="H27" i="20"/>
  <c r="G27" i="20"/>
  <c r="I26" i="20"/>
  <c r="H26" i="20"/>
  <c r="G26" i="20"/>
  <c r="G36" i="20" s="1"/>
  <c r="I25" i="20"/>
  <c r="H25" i="20"/>
  <c r="G25" i="20"/>
  <c r="J25" i="20" s="1"/>
  <c r="K25" i="20" s="1"/>
  <c r="I24" i="20"/>
  <c r="H24" i="20"/>
  <c r="G24" i="20"/>
  <c r="J24" i="20" s="1"/>
  <c r="K24" i="20" s="1"/>
  <c r="I23" i="20"/>
  <c r="H23" i="20"/>
  <c r="G23" i="20"/>
  <c r="J23" i="20" s="1"/>
  <c r="K23" i="20" s="1"/>
  <c r="I22" i="20"/>
  <c r="H22" i="20"/>
  <c r="G22" i="20"/>
  <c r="I21" i="20"/>
  <c r="H21" i="20"/>
  <c r="G21" i="20"/>
  <c r="I20" i="20"/>
  <c r="H20" i="20"/>
  <c r="G20" i="20"/>
  <c r="I19" i="20"/>
  <c r="H19" i="20"/>
  <c r="G19" i="20"/>
  <c r="I18" i="20"/>
  <c r="H18" i="20"/>
  <c r="G18" i="20"/>
  <c r="O17" i="20"/>
  <c r="N17" i="20"/>
  <c r="M17" i="20"/>
  <c r="F17" i="20"/>
  <c r="C17" i="20"/>
  <c r="I16" i="20"/>
  <c r="H16" i="20"/>
  <c r="G16" i="20"/>
  <c r="I15" i="20"/>
  <c r="H15" i="20"/>
  <c r="G15" i="20"/>
  <c r="I14" i="20"/>
  <c r="H14" i="20"/>
  <c r="G14" i="20"/>
  <c r="I13" i="20"/>
  <c r="H13" i="20"/>
  <c r="G13" i="20"/>
  <c r="I12" i="20"/>
  <c r="I17" i="20" s="1"/>
  <c r="H12" i="20"/>
  <c r="H17" i="20" s="1"/>
  <c r="G12" i="20"/>
  <c r="G17" i="20" s="1"/>
  <c r="I11" i="20"/>
  <c r="H11" i="20"/>
  <c r="G11" i="20"/>
  <c r="I10" i="20"/>
  <c r="H10" i="20"/>
  <c r="G10" i="20"/>
  <c r="J36" i="20" l="1"/>
  <c r="K36" i="20" s="1"/>
  <c r="I45" i="20"/>
  <c r="I46" i="20" s="1"/>
  <c r="I44" i="20"/>
  <c r="G44" i="20"/>
  <c r="J44" i="20" s="1"/>
  <c r="K44" i="20" s="1"/>
  <c r="G45" i="20"/>
  <c r="G46" i="20" s="1"/>
  <c r="H44" i="20"/>
  <c r="H45" i="20"/>
  <c r="H46" i="20" s="1"/>
  <c r="J37" i="20"/>
  <c r="K37" i="20" s="1"/>
  <c r="E45" i="20"/>
  <c r="E46" i="20" s="1"/>
  <c r="N45" i="20"/>
  <c r="N46" i="20" s="1"/>
  <c r="C45" i="20"/>
  <c r="C46" i="20" s="1"/>
  <c r="F45" i="20"/>
  <c r="O45" i="20"/>
  <c r="O46" i="20" s="1"/>
  <c r="D45" i="20"/>
  <c r="D46" i="20" s="1"/>
  <c r="J26" i="20"/>
  <c r="K26" i="20" s="1"/>
  <c r="M44" i="20"/>
  <c r="J42" i="20"/>
  <c r="K42" i="20" s="1"/>
  <c r="F46" i="20" l="1"/>
  <c r="J46" i="20" s="1"/>
  <c r="K46" i="20" s="1"/>
  <c r="J45" i="20"/>
  <c r="K45" i="20" s="1"/>
  <c r="O43" i="19" l="1"/>
  <c r="O45" i="19" s="1"/>
  <c r="N43" i="19"/>
  <c r="N45" i="19" s="1"/>
  <c r="M43" i="19"/>
  <c r="M45" i="19" s="1"/>
  <c r="F43" i="19"/>
  <c r="F45" i="19" s="1"/>
  <c r="E43" i="19"/>
  <c r="E45" i="19" s="1"/>
  <c r="D43" i="19"/>
  <c r="D45" i="19" s="1"/>
  <c r="C43" i="19"/>
  <c r="C45" i="19" s="1"/>
  <c r="J42" i="19"/>
  <c r="K42" i="19" s="1"/>
  <c r="I42" i="19"/>
  <c r="H42" i="19"/>
  <c r="G42" i="19"/>
  <c r="I41" i="19"/>
  <c r="H41" i="19"/>
  <c r="G41" i="19"/>
  <c r="J41" i="19" s="1"/>
  <c r="K41" i="19" s="1"/>
  <c r="K40" i="19"/>
  <c r="I40" i="19"/>
  <c r="H40" i="19"/>
  <c r="G40" i="19"/>
  <c r="J40" i="19" s="1"/>
  <c r="I39" i="19"/>
  <c r="I43" i="19" s="1"/>
  <c r="H39" i="19"/>
  <c r="G39" i="19"/>
  <c r="J39" i="19" s="1"/>
  <c r="K39" i="19" s="1"/>
  <c r="K38" i="19"/>
  <c r="J38" i="19"/>
  <c r="I38" i="19"/>
  <c r="H38" i="19"/>
  <c r="H43" i="19" s="1"/>
  <c r="G38" i="19"/>
  <c r="G43" i="19" s="1"/>
  <c r="O37" i="19"/>
  <c r="N37" i="19"/>
  <c r="M37" i="19"/>
  <c r="F37" i="19"/>
  <c r="E37" i="19"/>
  <c r="D37" i="19"/>
  <c r="C37" i="19"/>
  <c r="I36" i="19"/>
  <c r="H36" i="19"/>
  <c r="G36" i="19"/>
  <c r="J36" i="19" s="1"/>
  <c r="K36" i="19" s="1"/>
  <c r="I35" i="19"/>
  <c r="H35" i="19"/>
  <c r="G35" i="19"/>
  <c r="J35" i="19" s="1"/>
  <c r="K35" i="19" s="1"/>
  <c r="K34" i="19"/>
  <c r="I34" i="19"/>
  <c r="H34" i="19"/>
  <c r="G34" i="19"/>
  <c r="J34" i="19" s="1"/>
  <c r="I33" i="19"/>
  <c r="H33" i="19"/>
  <c r="J33" i="19" s="1"/>
  <c r="K33" i="19" s="1"/>
  <c r="G33" i="19"/>
  <c r="I32" i="19"/>
  <c r="H32" i="19"/>
  <c r="G32" i="19"/>
  <c r="J32" i="19" s="1"/>
  <c r="K32" i="19" s="1"/>
  <c r="I31" i="19"/>
  <c r="H31" i="19"/>
  <c r="J31" i="19" s="1"/>
  <c r="K31" i="19" s="1"/>
  <c r="G31" i="19"/>
  <c r="I30" i="19"/>
  <c r="H30" i="19"/>
  <c r="G30" i="19"/>
  <c r="J30" i="19" s="1"/>
  <c r="K30" i="19" s="1"/>
  <c r="K29" i="19"/>
  <c r="J29" i="19"/>
  <c r="I29" i="19"/>
  <c r="H29" i="19"/>
  <c r="G29" i="19"/>
  <c r="I28" i="19"/>
  <c r="H28" i="19"/>
  <c r="G28" i="19"/>
  <c r="J28" i="19" s="1"/>
  <c r="K28" i="19" s="1"/>
  <c r="I27" i="19"/>
  <c r="I37" i="19" s="1"/>
  <c r="H27" i="19"/>
  <c r="H37" i="19" s="1"/>
  <c r="G27" i="19"/>
  <c r="G37" i="19" s="1"/>
  <c r="I26" i="19"/>
  <c r="H26" i="19"/>
  <c r="J26" i="19" s="1"/>
  <c r="K26" i="19" s="1"/>
  <c r="G26" i="19"/>
  <c r="K25" i="19"/>
  <c r="I25" i="19"/>
  <c r="H25" i="19"/>
  <c r="J25" i="19" s="1"/>
  <c r="G25" i="19"/>
  <c r="I24" i="19"/>
  <c r="H24" i="19"/>
  <c r="G24" i="19"/>
  <c r="J24" i="19" s="1"/>
  <c r="K24" i="19" s="1"/>
  <c r="I23" i="19"/>
  <c r="H23" i="19"/>
  <c r="G23" i="19"/>
  <c r="I22" i="19"/>
  <c r="H22" i="19"/>
  <c r="G22" i="19"/>
  <c r="I21" i="19"/>
  <c r="H21" i="19"/>
  <c r="G21" i="19"/>
  <c r="I20" i="19"/>
  <c r="H20" i="19"/>
  <c r="G20" i="19"/>
  <c r="I19" i="19"/>
  <c r="H19" i="19"/>
  <c r="G19" i="19"/>
  <c r="O18" i="19"/>
  <c r="N18" i="19"/>
  <c r="M18" i="19"/>
  <c r="H18" i="19"/>
  <c r="F18" i="19"/>
  <c r="C18" i="19"/>
  <c r="I17" i="19"/>
  <c r="H17" i="19"/>
  <c r="G17" i="19"/>
  <c r="I16" i="19"/>
  <c r="H16" i="19"/>
  <c r="G16" i="19"/>
  <c r="I15" i="19"/>
  <c r="H15" i="19"/>
  <c r="G15" i="19"/>
  <c r="G18" i="19" s="1"/>
  <c r="I14" i="19"/>
  <c r="H14" i="19"/>
  <c r="G14" i="19"/>
  <c r="I13" i="19"/>
  <c r="I18" i="19" s="1"/>
  <c r="H13" i="19"/>
  <c r="G13" i="19"/>
  <c r="I12" i="19"/>
  <c r="H12" i="19"/>
  <c r="G12" i="19"/>
  <c r="I11" i="19"/>
  <c r="H11" i="19"/>
  <c r="G11" i="19"/>
  <c r="G46" i="19" l="1"/>
  <c r="G47" i="19" s="1"/>
  <c r="G45" i="19"/>
  <c r="J45" i="19" s="1"/>
  <c r="K45" i="19" s="1"/>
  <c r="H46" i="19"/>
  <c r="H47" i="19" s="1"/>
  <c r="H45" i="19"/>
  <c r="J37" i="19"/>
  <c r="K37" i="19" s="1"/>
  <c r="I46" i="19"/>
  <c r="I47" i="19" s="1"/>
  <c r="I45" i="19"/>
  <c r="C46" i="19"/>
  <c r="C47" i="19" s="1"/>
  <c r="D46" i="19"/>
  <c r="D47" i="19" s="1"/>
  <c r="M46" i="19"/>
  <c r="M47" i="19" s="1"/>
  <c r="N46" i="19"/>
  <c r="N47" i="19" s="1"/>
  <c r="F46" i="19"/>
  <c r="O46" i="19"/>
  <c r="O47" i="19" s="1"/>
  <c r="J27" i="19"/>
  <c r="K27" i="19" s="1"/>
  <c r="E46" i="19"/>
  <c r="J43" i="19"/>
  <c r="K43" i="19" s="1"/>
  <c r="E47" i="19" l="1"/>
  <c r="K46" i="19"/>
  <c r="F47" i="19"/>
  <c r="J47" i="19" s="1"/>
  <c r="J46" i="19"/>
  <c r="K47" i="19" l="1"/>
  <c r="N45" i="18" l="1"/>
  <c r="E45" i="18"/>
  <c r="C45" i="18"/>
  <c r="O43" i="18"/>
  <c r="O46" i="18" s="1"/>
  <c r="O47" i="18" s="1"/>
  <c r="N43" i="18"/>
  <c r="N46" i="18" s="1"/>
  <c r="N47" i="18" s="1"/>
  <c r="M43" i="18"/>
  <c r="M45" i="18" s="1"/>
  <c r="F43" i="18"/>
  <c r="F46" i="18" s="1"/>
  <c r="E43" i="18"/>
  <c r="E46" i="18" s="1"/>
  <c r="E47" i="18" s="1"/>
  <c r="D43" i="18"/>
  <c r="D45" i="18" s="1"/>
  <c r="C43" i="18"/>
  <c r="C46" i="18" s="1"/>
  <c r="C47" i="18" s="1"/>
  <c r="I42" i="18"/>
  <c r="H42" i="18"/>
  <c r="G42" i="18"/>
  <c r="J42" i="18" s="1"/>
  <c r="K42" i="18" s="1"/>
  <c r="I41" i="18"/>
  <c r="H41" i="18"/>
  <c r="G41" i="18"/>
  <c r="J41" i="18" s="1"/>
  <c r="K41" i="18" s="1"/>
  <c r="I40" i="18"/>
  <c r="J40" i="18" s="1"/>
  <c r="K40" i="18" s="1"/>
  <c r="H40" i="18"/>
  <c r="G40" i="18"/>
  <c r="I39" i="18"/>
  <c r="J39" i="18" s="1"/>
  <c r="K39" i="18" s="1"/>
  <c r="H39" i="18"/>
  <c r="G39" i="18"/>
  <c r="I38" i="18"/>
  <c r="H38" i="18"/>
  <c r="H43" i="18" s="1"/>
  <c r="G38" i="18"/>
  <c r="G43" i="18" s="1"/>
  <c r="O37" i="18"/>
  <c r="N37" i="18"/>
  <c r="M37" i="18"/>
  <c r="F37" i="18"/>
  <c r="E37" i="18"/>
  <c r="D37" i="18"/>
  <c r="C37" i="18"/>
  <c r="I36" i="18"/>
  <c r="H36" i="18"/>
  <c r="G36" i="18"/>
  <c r="J36" i="18" s="1"/>
  <c r="K36" i="18" s="1"/>
  <c r="I35" i="18"/>
  <c r="J35" i="18" s="1"/>
  <c r="K35" i="18" s="1"/>
  <c r="H35" i="18"/>
  <c r="G35" i="18"/>
  <c r="I34" i="18"/>
  <c r="J34" i="18" s="1"/>
  <c r="K34" i="18" s="1"/>
  <c r="H34" i="18"/>
  <c r="G34" i="18"/>
  <c r="I33" i="18"/>
  <c r="H33" i="18"/>
  <c r="G33" i="18"/>
  <c r="J33" i="18" s="1"/>
  <c r="K33" i="18" s="1"/>
  <c r="I32" i="18"/>
  <c r="H32" i="18"/>
  <c r="J32" i="18" s="1"/>
  <c r="K32" i="18" s="1"/>
  <c r="G32" i="18"/>
  <c r="I31" i="18"/>
  <c r="H31" i="18"/>
  <c r="J31" i="18" s="1"/>
  <c r="K31" i="18" s="1"/>
  <c r="G31" i="18"/>
  <c r="J30" i="18"/>
  <c r="K30" i="18" s="1"/>
  <c r="I30" i="18"/>
  <c r="H30" i="18"/>
  <c r="G30" i="18"/>
  <c r="I29" i="18"/>
  <c r="H29" i="18"/>
  <c r="G29" i="18"/>
  <c r="J29" i="18" s="1"/>
  <c r="K29" i="18" s="1"/>
  <c r="I28" i="18"/>
  <c r="H28" i="18"/>
  <c r="H37" i="18" s="1"/>
  <c r="G28" i="18"/>
  <c r="J28" i="18" s="1"/>
  <c r="K28" i="18" s="1"/>
  <c r="I27" i="18"/>
  <c r="J27" i="18" s="1"/>
  <c r="K27" i="18" s="1"/>
  <c r="H27" i="18"/>
  <c r="G27" i="18"/>
  <c r="I26" i="18"/>
  <c r="J26" i="18" s="1"/>
  <c r="K26" i="18" s="1"/>
  <c r="H26" i="18"/>
  <c r="G26" i="18"/>
  <c r="I25" i="18"/>
  <c r="H25" i="18"/>
  <c r="G25" i="18"/>
  <c r="J25" i="18" s="1"/>
  <c r="K25" i="18" s="1"/>
  <c r="I24" i="18"/>
  <c r="H24" i="18"/>
  <c r="J24" i="18" s="1"/>
  <c r="K24" i="18" s="1"/>
  <c r="G24" i="18"/>
  <c r="I23" i="18"/>
  <c r="H23" i="18"/>
  <c r="G23" i="18"/>
  <c r="I22" i="18"/>
  <c r="H22" i="18"/>
  <c r="G22" i="18"/>
  <c r="I21" i="18"/>
  <c r="H21" i="18"/>
  <c r="G21" i="18"/>
  <c r="I20" i="18"/>
  <c r="H20" i="18"/>
  <c r="G20" i="18"/>
  <c r="I19" i="18"/>
  <c r="H19" i="18"/>
  <c r="G19" i="18"/>
  <c r="O18" i="18"/>
  <c r="N18" i="18"/>
  <c r="M18" i="18"/>
  <c r="F18" i="18"/>
  <c r="C18" i="18"/>
  <c r="I17" i="18"/>
  <c r="H17" i="18"/>
  <c r="G17" i="18"/>
  <c r="I16" i="18"/>
  <c r="H16" i="18"/>
  <c r="G16" i="18"/>
  <c r="I15" i="18"/>
  <c r="H15" i="18"/>
  <c r="H18" i="18" s="1"/>
  <c r="G15" i="18"/>
  <c r="I14" i="18"/>
  <c r="H14" i="18"/>
  <c r="G14" i="18"/>
  <c r="I13" i="18"/>
  <c r="I18" i="18" s="1"/>
  <c r="H13" i="18"/>
  <c r="G13" i="18"/>
  <c r="G18" i="18" s="1"/>
  <c r="I12" i="18"/>
  <c r="H12" i="18"/>
  <c r="G12" i="18"/>
  <c r="I11" i="18"/>
  <c r="H11" i="18"/>
  <c r="G11" i="18"/>
  <c r="G45" i="18" l="1"/>
  <c r="H46" i="18"/>
  <c r="H47" i="18" s="1"/>
  <c r="H45" i="18"/>
  <c r="F47" i="18"/>
  <c r="I43" i="18"/>
  <c r="G37" i="18"/>
  <c r="J37" i="18" s="1"/>
  <c r="K37" i="18" s="1"/>
  <c r="F45" i="18"/>
  <c r="O45" i="18"/>
  <c r="I37" i="18"/>
  <c r="D46" i="18"/>
  <c r="D47" i="18" s="1"/>
  <c r="M46" i="18"/>
  <c r="M47" i="18" s="1"/>
  <c r="J43" i="18"/>
  <c r="K43" i="18" s="1"/>
  <c r="J38" i="18"/>
  <c r="K38" i="18" s="1"/>
  <c r="G46" i="18" l="1"/>
  <c r="I45" i="18"/>
  <c r="J45" i="18" s="1"/>
  <c r="K45" i="18" s="1"/>
  <c r="I46" i="18"/>
  <c r="I47" i="18" s="1"/>
  <c r="G47" i="18" l="1"/>
  <c r="J47" i="18" s="1"/>
  <c r="K47" i="18" s="1"/>
  <c r="J46" i="18"/>
  <c r="K46" i="18" s="1"/>
  <c r="O43" i="17" l="1"/>
  <c r="O45" i="17" s="1"/>
  <c r="N43" i="17"/>
  <c r="N45" i="17" s="1"/>
  <c r="M43" i="17"/>
  <c r="M45" i="17" s="1"/>
  <c r="F43" i="17"/>
  <c r="F45" i="17" s="1"/>
  <c r="E43" i="17"/>
  <c r="E45" i="17" s="1"/>
  <c r="D43" i="17"/>
  <c r="D45" i="17" s="1"/>
  <c r="C43" i="17"/>
  <c r="C45" i="17" s="1"/>
  <c r="J42" i="17"/>
  <c r="K42" i="17" s="1"/>
  <c r="I42" i="17"/>
  <c r="H42" i="17"/>
  <c r="G42" i="17"/>
  <c r="I41" i="17"/>
  <c r="J41" i="17" s="1"/>
  <c r="K41" i="17" s="1"/>
  <c r="H41" i="17"/>
  <c r="G41" i="17"/>
  <c r="I40" i="17"/>
  <c r="H40" i="17"/>
  <c r="G40" i="17"/>
  <c r="J40" i="17" s="1"/>
  <c r="K40" i="17" s="1"/>
  <c r="I39" i="17"/>
  <c r="J39" i="17" s="1"/>
  <c r="K39" i="17" s="1"/>
  <c r="H39" i="17"/>
  <c r="G39" i="17"/>
  <c r="I38" i="17"/>
  <c r="I43" i="17" s="1"/>
  <c r="H38" i="17"/>
  <c r="H43" i="17" s="1"/>
  <c r="G38" i="17"/>
  <c r="G43" i="17" s="1"/>
  <c r="O37" i="17"/>
  <c r="N37" i="17"/>
  <c r="M37" i="17"/>
  <c r="F37" i="17"/>
  <c r="E37" i="17"/>
  <c r="D37" i="17"/>
  <c r="C37" i="17"/>
  <c r="I36" i="17"/>
  <c r="J36" i="17" s="1"/>
  <c r="K36" i="17" s="1"/>
  <c r="H36" i="17"/>
  <c r="G36" i="17"/>
  <c r="I35" i="17"/>
  <c r="H35" i="17"/>
  <c r="G35" i="17"/>
  <c r="J35" i="17" s="1"/>
  <c r="K35" i="17" s="1"/>
  <c r="I34" i="17"/>
  <c r="J34" i="17" s="1"/>
  <c r="K34" i="17" s="1"/>
  <c r="H34" i="17"/>
  <c r="G34" i="17"/>
  <c r="I33" i="17"/>
  <c r="H33" i="17"/>
  <c r="J33" i="17" s="1"/>
  <c r="K33" i="17" s="1"/>
  <c r="G33" i="17"/>
  <c r="I32" i="17"/>
  <c r="H32" i="17"/>
  <c r="G32" i="17"/>
  <c r="J32" i="17" s="1"/>
  <c r="K32" i="17" s="1"/>
  <c r="J31" i="17"/>
  <c r="K31" i="17" s="1"/>
  <c r="I31" i="17"/>
  <c r="H31" i="17"/>
  <c r="G31" i="17"/>
  <c r="I30" i="17"/>
  <c r="H30" i="17"/>
  <c r="G30" i="17"/>
  <c r="J30" i="17" s="1"/>
  <c r="K30" i="17" s="1"/>
  <c r="J29" i="17"/>
  <c r="K29" i="17" s="1"/>
  <c r="I29" i="17"/>
  <c r="H29" i="17"/>
  <c r="G29" i="17"/>
  <c r="I28" i="17"/>
  <c r="J28" i="17" s="1"/>
  <c r="K28" i="17" s="1"/>
  <c r="H28" i="17"/>
  <c r="G28" i="17"/>
  <c r="I27" i="17"/>
  <c r="H27" i="17"/>
  <c r="G27" i="17"/>
  <c r="G37" i="17" s="1"/>
  <c r="I26" i="17"/>
  <c r="J26" i="17" s="1"/>
  <c r="K26" i="17" s="1"/>
  <c r="H26" i="17"/>
  <c r="G26" i="17"/>
  <c r="I25" i="17"/>
  <c r="H25" i="17"/>
  <c r="J25" i="17" s="1"/>
  <c r="K25" i="17" s="1"/>
  <c r="G25" i="17"/>
  <c r="I24" i="17"/>
  <c r="H24" i="17"/>
  <c r="G24" i="17"/>
  <c r="J24" i="17" s="1"/>
  <c r="K24" i="17" s="1"/>
  <c r="I23" i="17"/>
  <c r="H23" i="17"/>
  <c r="G23" i="17"/>
  <c r="I22" i="17"/>
  <c r="H22" i="17"/>
  <c r="G22" i="17"/>
  <c r="I21" i="17"/>
  <c r="H21" i="17"/>
  <c r="G21" i="17"/>
  <c r="I20" i="17"/>
  <c r="H20" i="17"/>
  <c r="G20" i="17"/>
  <c r="I19" i="17"/>
  <c r="H19" i="17"/>
  <c r="G19" i="17"/>
  <c r="O18" i="17"/>
  <c r="N18" i="17"/>
  <c r="M18" i="17"/>
  <c r="F18" i="17"/>
  <c r="C18" i="17"/>
  <c r="I17" i="17"/>
  <c r="H17" i="17"/>
  <c r="G17" i="17"/>
  <c r="I16" i="17"/>
  <c r="H16" i="17"/>
  <c r="G16" i="17"/>
  <c r="I15" i="17"/>
  <c r="H15" i="17"/>
  <c r="G15" i="17"/>
  <c r="I14" i="17"/>
  <c r="H14" i="17"/>
  <c r="H18" i="17" s="1"/>
  <c r="G14" i="17"/>
  <c r="I13" i="17"/>
  <c r="I18" i="17" s="1"/>
  <c r="H13" i="17"/>
  <c r="G13" i="17"/>
  <c r="G18" i="17" s="1"/>
  <c r="I12" i="17"/>
  <c r="H12" i="17"/>
  <c r="G12" i="17"/>
  <c r="I11" i="17"/>
  <c r="H11" i="17"/>
  <c r="G11" i="17"/>
  <c r="H46" i="17" l="1"/>
  <c r="H47" i="17" s="1"/>
  <c r="H45" i="17"/>
  <c r="I45" i="17"/>
  <c r="G46" i="17"/>
  <c r="G47" i="17" s="1"/>
  <c r="G45" i="17"/>
  <c r="J45" i="17" s="1"/>
  <c r="K45" i="17" s="1"/>
  <c r="C46" i="17"/>
  <c r="C47" i="17" s="1"/>
  <c r="I37" i="17"/>
  <c r="I46" i="17" s="1"/>
  <c r="I47" i="17" s="1"/>
  <c r="D46" i="17"/>
  <c r="D47" i="17" s="1"/>
  <c r="M46" i="17"/>
  <c r="M47" i="17" s="1"/>
  <c r="E46" i="17"/>
  <c r="E47" i="17" s="1"/>
  <c r="H37" i="17"/>
  <c r="J37" i="17" s="1"/>
  <c r="K37" i="17" s="1"/>
  <c r="J38" i="17"/>
  <c r="K38" i="17" s="1"/>
  <c r="F46" i="17"/>
  <c r="O46" i="17"/>
  <c r="O47" i="17" s="1"/>
  <c r="J27" i="17"/>
  <c r="K27" i="17" s="1"/>
  <c r="N46" i="17"/>
  <c r="N47" i="17" s="1"/>
  <c r="J43" i="17"/>
  <c r="K43" i="17" s="1"/>
  <c r="F47" i="17" l="1"/>
  <c r="J47" i="17" s="1"/>
  <c r="K47" i="17" s="1"/>
  <c r="J46" i="17"/>
  <c r="K46" i="17" s="1"/>
  <c r="E45" i="16" l="1"/>
  <c r="O43" i="16"/>
  <c r="O45" i="16" s="1"/>
  <c r="N43" i="16"/>
  <c r="N45" i="16" s="1"/>
  <c r="M43" i="16"/>
  <c r="M45" i="16" s="1"/>
  <c r="F43" i="16"/>
  <c r="F45" i="16" s="1"/>
  <c r="E43" i="16"/>
  <c r="E46" i="16" s="1"/>
  <c r="E47" i="16" s="1"/>
  <c r="D43" i="16"/>
  <c r="D45" i="16" s="1"/>
  <c r="C43" i="16"/>
  <c r="C45" i="16" s="1"/>
  <c r="J42" i="16"/>
  <c r="K42" i="16" s="1"/>
  <c r="I42" i="16"/>
  <c r="H42" i="16"/>
  <c r="G42" i="16"/>
  <c r="I41" i="16"/>
  <c r="H41" i="16"/>
  <c r="G41" i="16"/>
  <c r="J41" i="16" s="1"/>
  <c r="K41" i="16" s="1"/>
  <c r="I40" i="16"/>
  <c r="H40" i="16"/>
  <c r="G40" i="16"/>
  <c r="J40" i="16" s="1"/>
  <c r="K40" i="16" s="1"/>
  <c r="I39" i="16"/>
  <c r="I43" i="16" s="1"/>
  <c r="H39" i="16"/>
  <c r="G39" i="16"/>
  <c r="J39" i="16" s="1"/>
  <c r="K39" i="16" s="1"/>
  <c r="I38" i="16"/>
  <c r="H38" i="16"/>
  <c r="H43" i="16" s="1"/>
  <c r="G38" i="16"/>
  <c r="G43" i="16" s="1"/>
  <c r="O37" i="16"/>
  <c r="N37" i="16"/>
  <c r="M37" i="16"/>
  <c r="F37" i="16"/>
  <c r="E37" i="16"/>
  <c r="D37" i="16"/>
  <c r="C37" i="16"/>
  <c r="I36" i="16"/>
  <c r="H36" i="16"/>
  <c r="G36" i="16"/>
  <c r="J36" i="16" s="1"/>
  <c r="K36" i="16" s="1"/>
  <c r="I35" i="16"/>
  <c r="H35" i="16"/>
  <c r="J35" i="16" s="1"/>
  <c r="K35" i="16" s="1"/>
  <c r="G35" i="16"/>
  <c r="I34" i="16"/>
  <c r="H34" i="16"/>
  <c r="G34" i="16"/>
  <c r="J34" i="16" s="1"/>
  <c r="K34" i="16" s="1"/>
  <c r="I33" i="16"/>
  <c r="H33" i="16"/>
  <c r="J33" i="16" s="1"/>
  <c r="K33" i="16" s="1"/>
  <c r="G33" i="16"/>
  <c r="I32" i="16"/>
  <c r="H32" i="16"/>
  <c r="G32" i="16"/>
  <c r="J32" i="16" s="1"/>
  <c r="K32" i="16" s="1"/>
  <c r="I31" i="16"/>
  <c r="H31" i="16"/>
  <c r="H37" i="16" s="1"/>
  <c r="G31" i="16"/>
  <c r="I30" i="16"/>
  <c r="H30" i="16"/>
  <c r="G30" i="16"/>
  <c r="J30" i="16" s="1"/>
  <c r="K30" i="16" s="1"/>
  <c r="J29" i="16"/>
  <c r="K29" i="16" s="1"/>
  <c r="I29" i="16"/>
  <c r="H29" i="16"/>
  <c r="G29" i="16"/>
  <c r="I28" i="16"/>
  <c r="H28" i="16"/>
  <c r="G28" i="16"/>
  <c r="J28" i="16" s="1"/>
  <c r="K28" i="16" s="1"/>
  <c r="I27" i="16"/>
  <c r="I37" i="16" s="1"/>
  <c r="H27" i="16"/>
  <c r="G27" i="16"/>
  <c r="G37" i="16" s="1"/>
  <c r="I26" i="16"/>
  <c r="H26" i="16"/>
  <c r="G26" i="16"/>
  <c r="J26" i="16" s="1"/>
  <c r="K26" i="16" s="1"/>
  <c r="I25" i="16"/>
  <c r="H25" i="16"/>
  <c r="J25" i="16" s="1"/>
  <c r="K25" i="16" s="1"/>
  <c r="G25" i="16"/>
  <c r="I24" i="16"/>
  <c r="H24" i="16"/>
  <c r="G24" i="16"/>
  <c r="J24" i="16" s="1"/>
  <c r="K24" i="16" s="1"/>
  <c r="I23" i="16"/>
  <c r="H23" i="16"/>
  <c r="G23" i="16"/>
  <c r="I22" i="16"/>
  <c r="H22" i="16"/>
  <c r="G22" i="16"/>
  <c r="I21" i="16"/>
  <c r="H21" i="16"/>
  <c r="G21" i="16"/>
  <c r="I20" i="16"/>
  <c r="H20" i="16"/>
  <c r="G20" i="16"/>
  <c r="I19" i="16"/>
  <c r="H19" i="16"/>
  <c r="G19" i="16"/>
  <c r="O18" i="16"/>
  <c r="N18" i="16"/>
  <c r="M18" i="16"/>
  <c r="F18" i="16"/>
  <c r="C18" i="16"/>
  <c r="I17" i="16"/>
  <c r="H17" i="16"/>
  <c r="G17" i="16"/>
  <c r="I16" i="16"/>
  <c r="H16" i="16"/>
  <c r="H18" i="16" s="1"/>
  <c r="G16" i="16"/>
  <c r="I15" i="16"/>
  <c r="H15" i="16"/>
  <c r="G15" i="16"/>
  <c r="I14" i="16"/>
  <c r="H14" i="16"/>
  <c r="G14" i="16"/>
  <c r="I13" i="16"/>
  <c r="I18" i="16" s="1"/>
  <c r="H13" i="16"/>
  <c r="G13" i="16"/>
  <c r="G18" i="16" s="1"/>
  <c r="I12" i="16"/>
  <c r="H12" i="16"/>
  <c r="G12" i="16"/>
  <c r="I11" i="16"/>
  <c r="H11" i="16"/>
  <c r="G11" i="16"/>
  <c r="G46" i="16" l="1"/>
  <c r="G47" i="16" s="1"/>
  <c r="G45" i="16"/>
  <c r="H46" i="16"/>
  <c r="H47" i="16" s="1"/>
  <c r="H45" i="16"/>
  <c r="J45" i="16" s="1"/>
  <c r="K45" i="16" s="1"/>
  <c r="J37" i="16"/>
  <c r="K37" i="16" s="1"/>
  <c r="I46" i="16"/>
  <c r="I47" i="16" s="1"/>
  <c r="I45" i="16"/>
  <c r="J31" i="16"/>
  <c r="K31" i="16" s="1"/>
  <c r="C46" i="16"/>
  <c r="C47" i="16" s="1"/>
  <c r="D46" i="16"/>
  <c r="D47" i="16" s="1"/>
  <c r="M46" i="16"/>
  <c r="M47" i="16" s="1"/>
  <c r="F46" i="16"/>
  <c r="O46" i="16"/>
  <c r="O47" i="16" s="1"/>
  <c r="J38" i="16"/>
  <c r="K38" i="16" s="1"/>
  <c r="N46" i="16"/>
  <c r="N47" i="16" s="1"/>
  <c r="J27" i="16"/>
  <c r="K27" i="16" s="1"/>
  <c r="J43" i="16"/>
  <c r="K43" i="16" s="1"/>
  <c r="F47" i="16" l="1"/>
  <c r="J47" i="16" s="1"/>
  <c r="K47" i="16" s="1"/>
  <c r="J46" i="16"/>
  <c r="K46" i="16" s="1"/>
  <c r="O43" i="15" l="1"/>
  <c r="O45" i="15" s="1"/>
  <c r="N43" i="15"/>
  <c r="N45" i="15" s="1"/>
  <c r="M43" i="15"/>
  <c r="M45" i="15" s="1"/>
  <c r="F43" i="15"/>
  <c r="F45" i="15" s="1"/>
  <c r="E43" i="15"/>
  <c r="E45" i="15" s="1"/>
  <c r="D43" i="15"/>
  <c r="D45" i="15" s="1"/>
  <c r="C43" i="15"/>
  <c r="C45" i="15" s="1"/>
  <c r="J42" i="15"/>
  <c r="K42" i="15" s="1"/>
  <c r="I42" i="15"/>
  <c r="H42" i="15"/>
  <c r="G42" i="15"/>
  <c r="I41" i="15"/>
  <c r="H41" i="15"/>
  <c r="G41" i="15"/>
  <c r="J41" i="15" s="1"/>
  <c r="K41" i="15" s="1"/>
  <c r="I40" i="15"/>
  <c r="H40" i="15"/>
  <c r="G40" i="15"/>
  <c r="J40" i="15" s="1"/>
  <c r="K40" i="15" s="1"/>
  <c r="I39" i="15"/>
  <c r="J39" i="15" s="1"/>
  <c r="K39" i="15" s="1"/>
  <c r="H39" i="15"/>
  <c r="G39" i="15"/>
  <c r="I38" i="15"/>
  <c r="H38" i="15"/>
  <c r="H43" i="15" s="1"/>
  <c r="G38" i="15"/>
  <c r="G43" i="15" s="1"/>
  <c r="O37" i="15"/>
  <c r="N37" i="15"/>
  <c r="M37" i="15"/>
  <c r="F37" i="15"/>
  <c r="E37" i="15"/>
  <c r="D37" i="15"/>
  <c r="C37" i="15"/>
  <c r="I36" i="15"/>
  <c r="H36" i="15"/>
  <c r="G36" i="15"/>
  <c r="J36" i="15" s="1"/>
  <c r="K36" i="15" s="1"/>
  <c r="I35" i="15"/>
  <c r="H35" i="15"/>
  <c r="J35" i="15" s="1"/>
  <c r="K35" i="15" s="1"/>
  <c r="G35" i="15"/>
  <c r="I34" i="15"/>
  <c r="H34" i="15"/>
  <c r="G34" i="15"/>
  <c r="J34" i="15" s="1"/>
  <c r="K34" i="15" s="1"/>
  <c r="I33" i="15"/>
  <c r="H33" i="15"/>
  <c r="J33" i="15" s="1"/>
  <c r="K33" i="15" s="1"/>
  <c r="G33" i="15"/>
  <c r="I32" i="15"/>
  <c r="H32" i="15"/>
  <c r="G32" i="15"/>
  <c r="J32" i="15" s="1"/>
  <c r="K32" i="15" s="1"/>
  <c r="J31" i="15"/>
  <c r="K31" i="15" s="1"/>
  <c r="I31" i="15"/>
  <c r="H31" i="15"/>
  <c r="H37" i="15" s="1"/>
  <c r="G31" i="15"/>
  <c r="I30" i="15"/>
  <c r="H30" i="15"/>
  <c r="G30" i="15"/>
  <c r="J30" i="15" s="1"/>
  <c r="K30" i="15" s="1"/>
  <c r="J29" i="15"/>
  <c r="K29" i="15" s="1"/>
  <c r="I29" i="15"/>
  <c r="H29" i="15"/>
  <c r="G29" i="15"/>
  <c r="I28" i="15"/>
  <c r="H28" i="15"/>
  <c r="G28" i="15"/>
  <c r="J28" i="15" s="1"/>
  <c r="K28" i="15" s="1"/>
  <c r="I27" i="15"/>
  <c r="I37" i="15" s="1"/>
  <c r="H27" i="15"/>
  <c r="J27" i="15" s="1"/>
  <c r="K27" i="15" s="1"/>
  <c r="G27" i="15"/>
  <c r="G37" i="15" s="1"/>
  <c r="I26" i="15"/>
  <c r="H26" i="15"/>
  <c r="G26" i="15"/>
  <c r="J26" i="15" s="1"/>
  <c r="K26" i="15" s="1"/>
  <c r="I25" i="15"/>
  <c r="H25" i="15"/>
  <c r="J25" i="15" s="1"/>
  <c r="K25" i="15" s="1"/>
  <c r="G25" i="15"/>
  <c r="I24" i="15"/>
  <c r="H24" i="15"/>
  <c r="G24" i="15"/>
  <c r="J24" i="15" s="1"/>
  <c r="K24" i="15" s="1"/>
  <c r="I23" i="15"/>
  <c r="H23" i="15"/>
  <c r="G23" i="15"/>
  <c r="I22" i="15"/>
  <c r="H22" i="15"/>
  <c r="G22" i="15"/>
  <c r="I21" i="15"/>
  <c r="H21" i="15"/>
  <c r="G21" i="15"/>
  <c r="I20" i="15"/>
  <c r="H20" i="15"/>
  <c r="G20" i="15"/>
  <c r="I19" i="15"/>
  <c r="H19" i="15"/>
  <c r="G19" i="15"/>
  <c r="O18" i="15"/>
  <c r="N18" i="15"/>
  <c r="M18" i="15"/>
  <c r="H18" i="15"/>
  <c r="F18" i="15"/>
  <c r="C18" i="15"/>
  <c r="I17" i="15"/>
  <c r="H17" i="15"/>
  <c r="G17" i="15"/>
  <c r="I16" i="15"/>
  <c r="H16" i="15"/>
  <c r="G16" i="15"/>
  <c r="I15" i="15"/>
  <c r="H15" i="15"/>
  <c r="G15" i="15"/>
  <c r="I14" i="15"/>
  <c r="H14" i="15"/>
  <c r="G14" i="15"/>
  <c r="I13" i="15"/>
  <c r="I18" i="15" s="1"/>
  <c r="H13" i="15"/>
  <c r="G13" i="15"/>
  <c r="G18" i="15" s="1"/>
  <c r="I12" i="15"/>
  <c r="H12" i="15"/>
  <c r="G12" i="15"/>
  <c r="I11" i="15"/>
  <c r="H11" i="15"/>
  <c r="G11" i="15"/>
  <c r="H46" i="15" l="1"/>
  <c r="H47" i="15" s="1"/>
  <c r="H45" i="15"/>
  <c r="G46" i="15"/>
  <c r="G47" i="15" s="1"/>
  <c r="G45" i="15"/>
  <c r="J37" i="15"/>
  <c r="K37" i="15" s="1"/>
  <c r="C46" i="15"/>
  <c r="C47" i="15" s="1"/>
  <c r="D46" i="15"/>
  <c r="D47" i="15" s="1"/>
  <c r="M46" i="15"/>
  <c r="M47" i="15" s="1"/>
  <c r="J38" i="15"/>
  <c r="K38" i="15" s="1"/>
  <c r="E46" i="15"/>
  <c r="E47" i="15" s="1"/>
  <c r="F46" i="15"/>
  <c r="O46" i="15"/>
  <c r="O47" i="15" s="1"/>
  <c r="N46" i="15"/>
  <c r="N47" i="15" s="1"/>
  <c r="I43" i="15"/>
  <c r="J43" i="15"/>
  <c r="K43" i="15" s="1"/>
  <c r="J45" i="15" l="1"/>
  <c r="K45" i="15" s="1"/>
  <c r="I46" i="15"/>
  <c r="I47" i="15" s="1"/>
  <c r="I45" i="15"/>
  <c r="F47" i="15"/>
  <c r="J46" i="15" l="1"/>
  <c r="K46" i="15" s="1"/>
  <c r="J47" i="15"/>
  <c r="K47" i="15" s="1"/>
  <c r="N45" i="14" l="1"/>
  <c r="M45" i="14"/>
  <c r="E45" i="14"/>
  <c r="D45" i="14"/>
  <c r="O43" i="14"/>
  <c r="O45" i="14" s="1"/>
  <c r="N43" i="14"/>
  <c r="N46" i="14" s="1"/>
  <c r="N47" i="14" s="1"/>
  <c r="M43" i="14"/>
  <c r="M46" i="14" s="1"/>
  <c r="M47" i="14" s="1"/>
  <c r="F43" i="14"/>
  <c r="F45" i="14" s="1"/>
  <c r="E43" i="14"/>
  <c r="E46" i="14" s="1"/>
  <c r="E47" i="14" s="1"/>
  <c r="D43" i="14"/>
  <c r="D46" i="14" s="1"/>
  <c r="D47" i="14" s="1"/>
  <c r="C43" i="14"/>
  <c r="C45" i="14" s="1"/>
  <c r="I42" i="14"/>
  <c r="J42" i="14" s="1"/>
  <c r="K42" i="14" s="1"/>
  <c r="H42" i="14"/>
  <c r="G42" i="14"/>
  <c r="I41" i="14"/>
  <c r="H41" i="14"/>
  <c r="G41" i="14"/>
  <c r="J41" i="14" s="1"/>
  <c r="K41" i="14" s="1"/>
  <c r="I40" i="14"/>
  <c r="H40" i="14"/>
  <c r="G40" i="14"/>
  <c r="J40" i="14" s="1"/>
  <c r="K40" i="14" s="1"/>
  <c r="I39" i="14"/>
  <c r="I43" i="14" s="1"/>
  <c r="H39" i="14"/>
  <c r="H43" i="14" s="1"/>
  <c r="G39" i="14"/>
  <c r="J39" i="14" s="1"/>
  <c r="K39" i="14" s="1"/>
  <c r="I38" i="14"/>
  <c r="H38" i="14"/>
  <c r="J38" i="14" s="1"/>
  <c r="K38" i="14" s="1"/>
  <c r="G38" i="14"/>
  <c r="G43" i="14" s="1"/>
  <c r="O37" i="14"/>
  <c r="N37" i="14"/>
  <c r="M37" i="14"/>
  <c r="F37" i="14"/>
  <c r="J37" i="14" s="1"/>
  <c r="K37" i="14" s="1"/>
  <c r="E37" i="14"/>
  <c r="D37" i="14"/>
  <c r="C37" i="14"/>
  <c r="I36" i="14"/>
  <c r="H36" i="14"/>
  <c r="G36" i="14"/>
  <c r="J36" i="14" s="1"/>
  <c r="K36" i="14" s="1"/>
  <c r="I35" i="14"/>
  <c r="H35" i="14"/>
  <c r="G35" i="14"/>
  <c r="J35" i="14" s="1"/>
  <c r="K35" i="14" s="1"/>
  <c r="I34" i="14"/>
  <c r="H34" i="14"/>
  <c r="G34" i="14"/>
  <c r="J34" i="14" s="1"/>
  <c r="K34" i="14" s="1"/>
  <c r="I33" i="14"/>
  <c r="H33" i="14"/>
  <c r="H37" i="14" s="1"/>
  <c r="G33" i="14"/>
  <c r="J32" i="14"/>
  <c r="K32" i="14" s="1"/>
  <c r="I32" i="14"/>
  <c r="H32" i="14"/>
  <c r="G32" i="14"/>
  <c r="I31" i="14"/>
  <c r="H31" i="14"/>
  <c r="G31" i="14"/>
  <c r="J31" i="14" s="1"/>
  <c r="K31" i="14" s="1"/>
  <c r="I30" i="14"/>
  <c r="H30" i="14"/>
  <c r="G30" i="14"/>
  <c r="J30" i="14" s="1"/>
  <c r="K30" i="14" s="1"/>
  <c r="I29" i="14"/>
  <c r="J29" i="14" s="1"/>
  <c r="K29" i="14" s="1"/>
  <c r="H29" i="14"/>
  <c r="G29" i="14"/>
  <c r="I28" i="14"/>
  <c r="I37" i="14" s="1"/>
  <c r="H28" i="14"/>
  <c r="G28" i="14"/>
  <c r="J28" i="14" s="1"/>
  <c r="K28" i="14" s="1"/>
  <c r="I27" i="14"/>
  <c r="H27" i="14"/>
  <c r="G27" i="14"/>
  <c r="G37" i="14" s="1"/>
  <c r="I26" i="14"/>
  <c r="H26" i="14"/>
  <c r="G26" i="14"/>
  <c r="J26" i="14" s="1"/>
  <c r="K26" i="14" s="1"/>
  <c r="I25" i="14"/>
  <c r="H25" i="14"/>
  <c r="J25" i="14" s="1"/>
  <c r="K25" i="14" s="1"/>
  <c r="G25" i="14"/>
  <c r="J24" i="14"/>
  <c r="K24" i="14" s="1"/>
  <c r="I24" i="14"/>
  <c r="H24" i="14"/>
  <c r="G24" i="14"/>
  <c r="I23" i="14"/>
  <c r="H23" i="14"/>
  <c r="G23" i="14"/>
  <c r="I22" i="14"/>
  <c r="H22" i="14"/>
  <c r="G22" i="14"/>
  <c r="I21" i="14"/>
  <c r="H21" i="14"/>
  <c r="G21" i="14"/>
  <c r="I20" i="14"/>
  <c r="H20" i="14"/>
  <c r="G20" i="14"/>
  <c r="I19" i="14"/>
  <c r="H19" i="14"/>
  <c r="G19" i="14"/>
  <c r="O18" i="14"/>
  <c r="N18" i="14"/>
  <c r="M18" i="14"/>
  <c r="F18" i="14"/>
  <c r="C18" i="14"/>
  <c r="I17" i="14"/>
  <c r="H17" i="14"/>
  <c r="G17" i="14"/>
  <c r="I16" i="14"/>
  <c r="H16" i="14"/>
  <c r="G16" i="14"/>
  <c r="G18" i="14" s="1"/>
  <c r="I15" i="14"/>
  <c r="H15" i="14"/>
  <c r="G15" i="14"/>
  <c r="I14" i="14"/>
  <c r="H14" i="14"/>
  <c r="G14" i="14"/>
  <c r="I13" i="14"/>
  <c r="I18" i="14" s="1"/>
  <c r="H13" i="14"/>
  <c r="H18" i="14" s="1"/>
  <c r="G13" i="14"/>
  <c r="I12" i="14"/>
  <c r="H12" i="14"/>
  <c r="G12" i="14"/>
  <c r="I11" i="14"/>
  <c r="H11" i="14"/>
  <c r="G11" i="14"/>
  <c r="G46" i="14" l="1"/>
  <c r="G47" i="14" s="1"/>
  <c r="G45" i="14"/>
  <c r="J45" i="14" s="1"/>
  <c r="K45" i="14" s="1"/>
  <c r="I46" i="14"/>
  <c r="I47" i="14" s="1"/>
  <c r="I45" i="14"/>
  <c r="H46" i="14"/>
  <c r="H47" i="14" s="1"/>
  <c r="H45" i="14"/>
  <c r="J33" i="14"/>
  <c r="K33" i="14" s="1"/>
  <c r="C46" i="14"/>
  <c r="C47" i="14" s="1"/>
  <c r="F46" i="14"/>
  <c r="O46" i="14"/>
  <c r="O47" i="14" s="1"/>
  <c r="J27" i="14"/>
  <c r="K27" i="14" s="1"/>
  <c r="J43" i="14"/>
  <c r="K43" i="14" s="1"/>
  <c r="F47" i="14" l="1"/>
  <c r="J47" i="14" s="1"/>
  <c r="K47" i="14" s="1"/>
  <c r="J46" i="14"/>
  <c r="K46" i="14" s="1"/>
  <c r="O43" i="13" l="1"/>
  <c r="O46" i="13" s="1"/>
  <c r="O47" i="13" s="1"/>
  <c r="N43" i="13"/>
  <c r="N46" i="13" s="1"/>
  <c r="N47" i="13" s="1"/>
  <c r="M43" i="13"/>
  <c r="M45" i="13" s="1"/>
  <c r="F43" i="13"/>
  <c r="F46" i="13" s="1"/>
  <c r="E43" i="13"/>
  <c r="E46" i="13" s="1"/>
  <c r="E47" i="13" s="1"/>
  <c r="D43" i="13"/>
  <c r="D45" i="13" s="1"/>
  <c r="C43" i="13"/>
  <c r="C45" i="13" s="1"/>
  <c r="J42" i="13"/>
  <c r="K42" i="13" s="1"/>
  <c r="I42" i="13"/>
  <c r="H42" i="13"/>
  <c r="G42" i="13"/>
  <c r="I41" i="13"/>
  <c r="H41" i="13"/>
  <c r="G41" i="13"/>
  <c r="J41" i="13" s="1"/>
  <c r="K41" i="13" s="1"/>
  <c r="I40" i="13"/>
  <c r="H40" i="13"/>
  <c r="G40" i="13"/>
  <c r="J40" i="13" s="1"/>
  <c r="K40" i="13" s="1"/>
  <c r="I39" i="13"/>
  <c r="J39" i="13" s="1"/>
  <c r="K39" i="13" s="1"/>
  <c r="H39" i="13"/>
  <c r="G39" i="13"/>
  <c r="J38" i="13"/>
  <c r="K38" i="13" s="1"/>
  <c r="I38" i="13"/>
  <c r="H38" i="13"/>
  <c r="H43" i="13" s="1"/>
  <c r="G38" i="13"/>
  <c r="G43" i="13" s="1"/>
  <c r="O37" i="13"/>
  <c r="N37" i="13"/>
  <c r="M37" i="13"/>
  <c r="F37" i="13"/>
  <c r="E37" i="13"/>
  <c r="D37" i="13"/>
  <c r="C37" i="13"/>
  <c r="I36" i="13"/>
  <c r="H36" i="13"/>
  <c r="G36" i="13"/>
  <c r="J36" i="13" s="1"/>
  <c r="K36" i="13" s="1"/>
  <c r="I35" i="13"/>
  <c r="H35" i="13"/>
  <c r="G35" i="13"/>
  <c r="J35" i="13" s="1"/>
  <c r="K35" i="13" s="1"/>
  <c r="I34" i="13"/>
  <c r="J34" i="13" s="1"/>
  <c r="K34" i="13" s="1"/>
  <c r="H34" i="13"/>
  <c r="G34" i="13"/>
  <c r="J33" i="13"/>
  <c r="K33" i="13" s="1"/>
  <c r="I33" i="13"/>
  <c r="H33" i="13"/>
  <c r="G33" i="13"/>
  <c r="I32" i="13"/>
  <c r="H32" i="13"/>
  <c r="G32" i="13"/>
  <c r="J32" i="13" s="1"/>
  <c r="K32" i="13" s="1"/>
  <c r="I31" i="13"/>
  <c r="H31" i="13"/>
  <c r="G31" i="13"/>
  <c r="J31" i="13" s="1"/>
  <c r="K31" i="13" s="1"/>
  <c r="I30" i="13"/>
  <c r="J30" i="13" s="1"/>
  <c r="K30" i="13" s="1"/>
  <c r="H30" i="13"/>
  <c r="G30" i="13"/>
  <c r="J29" i="13"/>
  <c r="K29" i="13" s="1"/>
  <c r="I29" i="13"/>
  <c r="H29" i="13"/>
  <c r="G29" i="13"/>
  <c r="I28" i="13"/>
  <c r="H28" i="13"/>
  <c r="G28" i="13"/>
  <c r="J28" i="13" s="1"/>
  <c r="K28" i="13" s="1"/>
  <c r="I27" i="13"/>
  <c r="I37" i="13" s="1"/>
  <c r="H27" i="13"/>
  <c r="J27" i="13" s="1"/>
  <c r="K27" i="13" s="1"/>
  <c r="G27" i="13"/>
  <c r="I26" i="13"/>
  <c r="J26" i="13" s="1"/>
  <c r="K26" i="13" s="1"/>
  <c r="H26" i="13"/>
  <c r="G26" i="13"/>
  <c r="J25" i="13"/>
  <c r="K25" i="13" s="1"/>
  <c r="I25" i="13"/>
  <c r="H25" i="13"/>
  <c r="G25" i="13"/>
  <c r="I24" i="13"/>
  <c r="H24" i="13"/>
  <c r="G24" i="13"/>
  <c r="J24" i="13" s="1"/>
  <c r="K24" i="13" s="1"/>
  <c r="I23" i="13"/>
  <c r="H23" i="13"/>
  <c r="G23" i="13"/>
  <c r="I22" i="13"/>
  <c r="H22" i="13"/>
  <c r="G22" i="13"/>
  <c r="I21" i="13"/>
  <c r="H21" i="13"/>
  <c r="G21" i="13"/>
  <c r="I20" i="13"/>
  <c r="H20" i="13"/>
  <c r="G20" i="13"/>
  <c r="I19" i="13"/>
  <c r="H19" i="13"/>
  <c r="G19" i="13"/>
  <c r="O18" i="13"/>
  <c r="N18" i="13"/>
  <c r="M18" i="13"/>
  <c r="F18" i="13"/>
  <c r="I17" i="13"/>
  <c r="H17" i="13"/>
  <c r="G17" i="13"/>
  <c r="I16" i="13"/>
  <c r="H16" i="13"/>
  <c r="G16" i="13"/>
  <c r="I15" i="13"/>
  <c r="H15" i="13"/>
  <c r="G15" i="13"/>
  <c r="I14" i="13"/>
  <c r="H14" i="13"/>
  <c r="G14" i="13"/>
  <c r="I13" i="13"/>
  <c r="I18" i="13" s="1"/>
  <c r="H13" i="13"/>
  <c r="H18" i="13" s="1"/>
  <c r="G13" i="13"/>
  <c r="G18" i="13" s="1"/>
  <c r="I12" i="13"/>
  <c r="H12" i="13"/>
  <c r="G12" i="13"/>
  <c r="I11" i="13"/>
  <c r="H11" i="13"/>
  <c r="G11" i="13"/>
  <c r="G46" i="13" l="1"/>
  <c r="G47" i="13" s="1"/>
  <c r="G45" i="13"/>
  <c r="H45" i="13"/>
  <c r="J37" i="13"/>
  <c r="K37" i="13" s="1"/>
  <c r="F47" i="13"/>
  <c r="I43" i="13"/>
  <c r="J43" i="13"/>
  <c r="K43" i="13" s="1"/>
  <c r="O45" i="13"/>
  <c r="H37" i="13"/>
  <c r="H46" i="13" s="1"/>
  <c r="H47" i="13" s="1"/>
  <c r="C46" i="13"/>
  <c r="C47" i="13" s="1"/>
  <c r="E45" i="13"/>
  <c r="N45" i="13"/>
  <c r="G37" i="13"/>
  <c r="F45" i="13"/>
  <c r="D46" i="13"/>
  <c r="D47" i="13" s="1"/>
  <c r="M46" i="13"/>
  <c r="M47" i="13" s="1"/>
  <c r="I45" i="13" l="1"/>
  <c r="J45" i="13" s="1"/>
  <c r="K45" i="13" s="1"/>
  <c r="I46" i="13"/>
  <c r="I47" i="13" s="1"/>
  <c r="J46" i="13"/>
  <c r="K46" i="13" s="1"/>
  <c r="J47" i="13"/>
  <c r="K47" i="13" s="1"/>
  <c r="E45" i="12" l="1"/>
  <c r="O43" i="12"/>
  <c r="O45" i="12" s="1"/>
  <c r="N43" i="12"/>
  <c r="N45" i="12" s="1"/>
  <c r="M43" i="12"/>
  <c r="M45" i="12" s="1"/>
  <c r="F43" i="12"/>
  <c r="F45" i="12" s="1"/>
  <c r="E43" i="12"/>
  <c r="E46" i="12" s="1"/>
  <c r="E47" i="12" s="1"/>
  <c r="D43" i="12"/>
  <c r="D45" i="12" s="1"/>
  <c r="C43" i="12"/>
  <c r="C45" i="12" s="1"/>
  <c r="J42" i="12"/>
  <c r="K42" i="12" s="1"/>
  <c r="I42" i="12"/>
  <c r="H42" i="12"/>
  <c r="G42" i="12"/>
  <c r="I41" i="12"/>
  <c r="H41" i="12"/>
  <c r="G41" i="12"/>
  <c r="J41" i="12" s="1"/>
  <c r="K41" i="12" s="1"/>
  <c r="I40" i="12"/>
  <c r="H40" i="12"/>
  <c r="G40" i="12"/>
  <c r="J40" i="12" s="1"/>
  <c r="K40" i="12" s="1"/>
  <c r="I39" i="12"/>
  <c r="I43" i="12" s="1"/>
  <c r="H39" i="12"/>
  <c r="G39" i="12"/>
  <c r="J39" i="12" s="1"/>
  <c r="K39" i="12" s="1"/>
  <c r="I38" i="12"/>
  <c r="H38" i="12"/>
  <c r="H43" i="12" s="1"/>
  <c r="G38" i="12"/>
  <c r="G43" i="12" s="1"/>
  <c r="O37" i="12"/>
  <c r="N37" i="12"/>
  <c r="M37" i="12"/>
  <c r="F37" i="12"/>
  <c r="E37" i="12"/>
  <c r="D37" i="12"/>
  <c r="C37" i="12"/>
  <c r="I36" i="12"/>
  <c r="H36" i="12"/>
  <c r="G36" i="12"/>
  <c r="J36" i="12" s="1"/>
  <c r="K36" i="12" s="1"/>
  <c r="I35" i="12"/>
  <c r="H35" i="12"/>
  <c r="G35" i="12"/>
  <c r="J35" i="12" s="1"/>
  <c r="K35" i="12" s="1"/>
  <c r="I34" i="12"/>
  <c r="H34" i="12"/>
  <c r="G34" i="12"/>
  <c r="J34" i="12" s="1"/>
  <c r="K34" i="12" s="1"/>
  <c r="I33" i="12"/>
  <c r="H33" i="12"/>
  <c r="J33" i="12" s="1"/>
  <c r="K33" i="12" s="1"/>
  <c r="G33" i="12"/>
  <c r="I32" i="12"/>
  <c r="H32" i="12"/>
  <c r="G32" i="12"/>
  <c r="J32" i="12" s="1"/>
  <c r="K32" i="12" s="1"/>
  <c r="I31" i="12"/>
  <c r="H31" i="12"/>
  <c r="H37" i="12" s="1"/>
  <c r="G31" i="12"/>
  <c r="I30" i="12"/>
  <c r="H30" i="12"/>
  <c r="G30" i="12"/>
  <c r="J30" i="12" s="1"/>
  <c r="K30" i="12" s="1"/>
  <c r="J29" i="12"/>
  <c r="K29" i="12" s="1"/>
  <c r="I29" i="12"/>
  <c r="H29" i="12"/>
  <c r="G29" i="12"/>
  <c r="I28" i="12"/>
  <c r="H28" i="12"/>
  <c r="G28" i="12"/>
  <c r="J28" i="12" s="1"/>
  <c r="K28" i="12" s="1"/>
  <c r="I27" i="12"/>
  <c r="I37" i="12" s="1"/>
  <c r="H27" i="12"/>
  <c r="G27" i="12"/>
  <c r="G37" i="12" s="1"/>
  <c r="I26" i="12"/>
  <c r="H26" i="12"/>
  <c r="G26" i="12"/>
  <c r="J26" i="12" s="1"/>
  <c r="K26" i="12" s="1"/>
  <c r="I25" i="12"/>
  <c r="H25" i="12"/>
  <c r="J25" i="12" s="1"/>
  <c r="K25" i="12" s="1"/>
  <c r="G25" i="12"/>
  <c r="I24" i="12"/>
  <c r="H24" i="12"/>
  <c r="G24" i="12"/>
  <c r="J24" i="12" s="1"/>
  <c r="K24" i="12" s="1"/>
  <c r="I23" i="12"/>
  <c r="H23" i="12"/>
  <c r="G23" i="12"/>
  <c r="I22" i="12"/>
  <c r="H22" i="12"/>
  <c r="G22" i="12"/>
  <c r="I21" i="12"/>
  <c r="H21" i="12"/>
  <c r="G21" i="12"/>
  <c r="I20" i="12"/>
  <c r="H20" i="12"/>
  <c r="G20" i="12"/>
  <c r="I19" i="12"/>
  <c r="H19" i="12"/>
  <c r="G19" i="12"/>
  <c r="O18" i="12"/>
  <c r="N18" i="12"/>
  <c r="M18" i="12"/>
  <c r="F18" i="12"/>
  <c r="C18" i="12"/>
  <c r="I17" i="12"/>
  <c r="H17" i="12"/>
  <c r="G17" i="12"/>
  <c r="I16" i="12"/>
  <c r="H16" i="12"/>
  <c r="H18" i="12" s="1"/>
  <c r="G16" i="12"/>
  <c r="I15" i="12"/>
  <c r="H15" i="12"/>
  <c r="G15" i="12"/>
  <c r="I14" i="12"/>
  <c r="H14" i="12"/>
  <c r="G14" i="12"/>
  <c r="I13" i="12"/>
  <c r="I18" i="12" s="1"/>
  <c r="H13" i="12"/>
  <c r="G13" i="12"/>
  <c r="G18" i="12" s="1"/>
  <c r="I12" i="12"/>
  <c r="H12" i="12"/>
  <c r="G12" i="12"/>
  <c r="I11" i="12"/>
  <c r="H11" i="12"/>
  <c r="G11" i="12"/>
  <c r="G46" i="12" l="1"/>
  <c r="G47" i="12" s="1"/>
  <c r="G45" i="12"/>
  <c r="J45" i="12" s="1"/>
  <c r="K45" i="12" s="1"/>
  <c r="J37" i="12"/>
  <c r="K37" i="12" s="1"/>
  <c r="H46" i="12"/>
  <c r="H47" i="12" s="1"/>
  <c r="H45" i="12"/>
  <c r="I46" i="12"/>
  <c r="I47" i="12" s="1"/>
  <c r="I45" i="12"/>
  <c r="J31" i="12"/>
  <c r="K31" i="12" s="1"/>
  <c r="C46" i="12"/>
  <c r="C47" i="12" s="1"/>
  <c r="D46" i="12"/>
  <c r="D47" i="12" s="1"/>
  <c r="M46" i="12"/>
  <c r="M47" i="12" s="1"/>
  <c r="J38" i="12"/>
  <c r="K38" i="12" s="1"/>
  <c r="F46" i="12"/>
  <c r="O46" i="12"/>
  <c r="O47" i="12" s="1"/>
  <c r="N46" i="12"/>
  <c r="N47" i="12" s="1"/>
  <c r="J27" i="12"/>
  <c r="K27" i="12" s="1"/>
  <c r="J43" i="12"/>
  <c r="K43" i="12" s="1"/>
  <c r="F47" i="12" l="1"/>
  <c r="J47" i="12" s="1"/>
  <c r="K47" i="12" s="1"/>
  <c r="J46" i="12"/>
  <c r="K46" i="12" s="1"/>
  <c r="M45" i="11" l="1"/>
  <c r="D45" i="11"/>
  <c r="C45" i="11"/>
  <c r="O43" i="11"/>
  <c r="O46" i="11" s="1"/>
  <c r="O47" i="11" s="1"/>
  <c r="N43" i="11"/>
  <c r="N45" i="11" s="1"/>
  <c r="M43" i="11"/>
  <c r="M46" i="11" s="1"/>
  <c r="M47" i="11" s="1"/>
  <c r="F43" i="11"/>
  <c r="F46" i="11" s="1"/>
  <c r="E43" i="11"/>
  <c r="E45" i="11" s="1"/>
  <c r="D43" i="11"/>
  <c r="D46" i="11" s="1"/>
  <c r="D47" i="11" s="1"/>
  <c r="C43" i="11"/>
  <c r="C46" i="11" s="1"/>
  <c r="C47" i="11" s="1"/>
  <c r="I42" i="11"/>
  <c r="H42" i="11"/>
  <c r="G42" i="11"/>
  <c r="J42" i="11" s="1"/>
  <c r="K42" i="11" s="1"/>
  <c r="I41" i="11"/>
  <c r="H41" i="11"/>
  <c r="G41" i="11"/>
  <c r="J41" i="11" s="1"/>
  <c r="K41" i="11" s="1"/>
  <c r="J40" i="11"/>
  <c r="K40" i="11" s="1"/>
  <c r="I40" i="11"/>
  <c r="H40" i="11"/>
  <c r="G40" i="11"/>
  <c r="I39" i="11"/>
  <c r="I43" i="11" s="1"/>
  <c r="H39" i="11"/>
  <c r="H43" i="11" s="1"/>
  <c r="G39" i="11"/>
  <c r="J39" i="11" s="1"/>
  <c r="K39" i="11" s="1"/>
  <c r="J38" i="11"/>
  <c r="K38" i="11" s="1"/>
  <c r="I38" i="11"/>
  <c r="H38" i="11"/>
  <c r="G38" i="11"/>
  <c r="O37" i="11"/>
  <c r="N37" i="11"/>
  <c r="M37" i="11"/>
  <c r="F37" i="11"/>
  <c r="E37" i="11"/>
  <c r="D37" i="11"/>
  <c r="C37" i="11"/>
  <c r="I36" i="11"/>
  <c r="H36" i="11"/>
  <c r="G36" i="11"/>
  <c r="J36" i="11" s="1"/>
  <c r="K36" i="11" s="1"/>
  <c r="J35" i="11"/>
  <c r="K35" i="11" s="1"/>
  <c r="I35" i="11"/>
  <c r="H35" i="11"/>
  <c r="G35" i="11"/>
  <c r="I34" i="11"/>
  <c r="H34" i="11"/>
  <c r="G34" i="11"/>
  <c r="J34" i="11" s="1"/>
  <c r="K34" i="11" s="1"/>
  <c r="J33" i="11"/>
  <c r="K33" i="11" s="1"/>
  <c r="I33" i="11"/>
  <c r="H33" i="11"/>
  <c r="G33" i="11"/>
  <c r="I32" i="11"/>
  <c r="H32" i="11"/>
  <c r="G32" i="11"/>
  <c r="J32" i="11" s="1"/>
  <c r="K32" i="11" s="1"/>
  <c r="I31" i="11"/>
  <c r="H31" i="11"/>
  <c r="G31" i="11"/>
  <c r="J31" i="11" s="1"/>
  <c r="K31" i="11" s="1"/>
  <c r="I30" i="11"/>
  <c r="J30" i="11" s="1"/>
  <c r="K30" i="11" s="1"/>
  <c r="H30" i="11"/>
  <c r="G30" i="11"/>
  <c r="I29" i="11"/>
  <c r="H29" i="11"/>
  <c r="G29" i="11"/>
  <c r="J29" i="11" s="1"/>
  <c r="K29" i="11" s="1"/>
  <c r="I28" i="11"/>
  <c r="H28" i="11"/>
  <c r="G28" i="11"/>
  <c r="J28" i="11" s="1"/>
  <c r="K28" i="11" s="1"/>
  <c r="I27" i="11"/>
  <c r="I37" i="11" s="1"/>
  <c r="H27" i="11"/>
  <c r="H37" i="11" s="1"/>
  <c r="G27" i="11"/>
  <c r="I26" i="11"/>
  <c r="H26" i="11"/>
  <c r="G26" i="11"/>
  <c r="J26" i="11" s="1"/>
  <c r="K26" i="11" s="1"/>
  <c r="J25" i="11"/>
  <c r="K25" i="11" s="1"/>
  <c r="I25" i="11"/>
  <c r="H25" i="11"/>
  <c r="G25" i="11"/>
  <c r="I24" i="11"/>
  <c r="H24" i="11"/>
  <c r="G24" i="11"/>
  <c r="J24" i="11" s="1"/>
  <c r="K24" i="11" s="1"/>
  <c r="I23" i="11"/>
  <c r="H23" i="11"/>
  <c r="G23" i="11"/>
  <c r="I22" i="11"/>
  <c r="H22" i="11"/>
  <c r="G22" i="11"/>
  <c r="I21" i="11"/>
  <c r="H21" i="11"/>
  <c r="G21" i="11"/>
  <c r="I20" i="11"/>
  <c r="H20" i="11"/>
  <c r="G20" i="11"/>
  <c r="I19" i="11"/>
  <c r="H19" i="11"/>
  <c r="G19" i="11"/>
  <c r="O18" i="11"/>
  <c r="N18" i="11"/>
  <c r="M18" i="11"/>
  <c r="F18" i="11"/>
  <c r="C18" i="11"/>
  <c r="I17" i="11"/>
  <c r="H17" i="11"/>
  <c r="G17" i="11"/>
  <c r="I16" i="11"/>
  <c r="H16" i="11"/>
  <c r="G16" i="11"/>
  <c r="I15" i="11"/>
  <c r="H15" i="11"/>
  <c r="G15" i="11"/>
  <c r="I14" i="11"/>
  <c r="H14" i="11"/>
  <c r="G14" i="11"/>
  <c r="I13" i="11"/>
  <c r="I18" i="11" s="1"/>
  <c r="H13" i="11"/>
  <c r="H18" i="11" s="1"/>
  <c r="G13" i="11"/>
  <c r="G18" i="11" s="1"/>
  <c r="I12" i="11"/>
  <c r="H12" i="11"/>
  <c r="G12" i="11"/>
  <c r="I11" i="11"/>
  <c r="H11" i="11"/>
  <c r="G11" i="11"/>
  <c r="F47" i="11" l="1"/>
  <c r="H46" i="11"/>
  <c r="H47" i="11" s="1"/>
  <c r="H45" i="11"/>
  <c r="I46" i="11"/>
  <c r="I47" i="11" s="1"/>
  <c r="I45" i="11"/>
  <c r="J27" i="11"/>
  <c r="K27" i="11" s="1"/>
  <c r="G43" i="11"/>
  <c r="G37" i="11"/>
  <c r="J37" i="11" s="1"/>
  <c r="K37" i="11" s="1"/>
  <c r="J43" i="11"/>
  <c r="K43" i="11" s="1"/>
  <c r="F45" i="11"/>
  <c r="O45" i="11"/>
  <c r="E46" i="11"/>
  <c r="E47" i="11" s="1"/>
  <c r="N46" i="11"/>
  <c r="N47" i="11" s="1"/>
  <c r="G46" i="11" l="1"/>
  <c r="G45" i="11"/>
  <c r="J45" i="11"/>
  <c r="K45" i="11" s="1"/>
  <c r="G47" i="11" l="1"/>
  <c r="J47" i="11" s="1"/>
  <c r="K47" i="11" s="1"/>
  <c r="J46" i="11"/>
  <c r="K46" i="11" s="1"/>
  <c r="M45" i="10" l="1"/>
  <c r="D45" i="10"/>
  <c r="C45" i="10"/>
  <c r="O43" i="10"/>
  <c r="O46" i="10" s="1"/>
  <c r="O47" i="10" s="1"/>
  <c r="N43" i="10"/>
  <c r="N46" i="10" s="1"/>
  <c r="N47" i="10" s="1"/>
  <c r="M43" i="10"/>
  <c r="M46" i="10" s="1"/>
  <c r="M47" i="10" s="1"/>
  <c r="G43" i="10"/>
  <c r="G46" i="10" s="1"/>
  <c r="G47" i="10" s="1"/>
  <c r="F43" i="10"/>
  <c r="F46" i="10" s="1"/>
  <c r="E43" i="10"/>
  <c r="E45" i="10" s="1"/>
  <c r="D43" i="10"/>
  <c r="D46" i="10" s="1"/>
  <c r="D47" i="10" s="1"/>
  <c r="C43" i="10"/>
  <c r="C46" i="10" s="1"/>
  <c r="C47" i="10" s="1"/>
  <c r="I42" i="10"/>
  <c r="H42" i="10"/>
  <c r="J42" i="10" s="1"/>
  <c r="K42" i="10" s="1"/>
  <c r="G42" i="10"/>
  <c r="I41" i="10"/>
  <c r="H41" i="10"/>
  <c r="G41" i="10"/>
  <c r="J41" i="10" s="1"/>
  <c r="K41" i="10" s="1"/>
  <c r="I40" i="10"/>
  <c r="J40" i="10" s="1"/>
  <c r="H40" i="10"/>
  <c r="G40" i="10"/>
  <c r="I39" i="10"/>
  <c r="H39" i="10"/>
  <c r="G39" i="10"/>
  <c r="J39" i="10" s="1"/>
  <c r="K39" i="10" s="1"/>
  <c r="I38" i="10"/>
  <c r="J38" i="10" s="1"/>
  <c r="K38" i="10" s="1"/>
  <c r="H38" i="10"/>
  <c r="G38" i="10"/>
  <c r="O37" i="10"/>
  <c r="N37" i="10"/>
  <c r="M37" i="10"/>
  <c r="F37" i="10"/>
  <c r="E37" i="10"/>
  <c r="D37" i="10"/>
  <c r="C37" i="10"/>
  <c r="J36" i="10"/>
  <c r="K36" i="10" s="1"/>
  <c r="I36" i="10"/>
  <c r="H36" i="10"/>
  <c r="G36" i="10"/>
  <c r="I35" i="10"/>
  <c r="J35" i="10" s="1"/>
  <c r="K35" i="10" s="1"/>
  <c r="H35" i="10"/>
  <c r="G35" i="10"/>
  <c r="I34" i="10"/>
  <c r="H34" i="10"/>
  <c r="G34" i="10"/>
  <c r="J34" i="10" s="1"/>
  <c r="J33" i="10"/>
  <c r="K33" i="10" s="1"/>
  <c r="I33" i="10"/>
  <c r="H33" i="10"/>
  <c r="G33" i="10"/>
  <c r="I32" i="10"/>
  <c r="H32" i="10"/>
  <c r="G32" i="10"/>
  <c r="J32" i="10" s="1"/>
  <c r="K32" i="10" s="1"/>
  <c r="J31" i="10"/>
  <c r="K31" i="10" s="1"/>
  <c r="I31" i="10"/>
  <c r="H31" i="10"/>
  <c r="G31" i="10"/>
  <c r="I30" i="10"/>
  <c r="J30" i="10" s="1"/>
  <c r="K30" i="10" s="1"/>
  <c r="H30" i="10"/>
  <c r="G30" i="10"/>
  <c r="I29" i="10"/>
  <c r="H29" i="10"/>
  <c r="G29" i="10"/>
  <c r="J29" i="10" s="1"/>
  <c r="J28" i="10"/>
  <c r="K28" i="10" s="1"/>
  <c r="I28" i="10"/>
  <c r="H28" i="10"/>
  <c r="G28" i="10"/>
  <c r="I27" i="10"/>
  <c r="H27" i="10"/>
  <c r="H37" i="10" s="1"/>
  <c r="G27" i="10"/>
  <c r="G37" i="10" s="1"/>
  <c r="J26" i="10"/>
  <c r="K26" i="10" s="1"/>
  <c r="I26" i="10"/>
  <c r="H26" i="10"/>
  <c r="G26" i="10"/>
  <c r="I25" i="10"/>
  <c r="H25" i="10"/>
  <c r="J25" i="10" s="1"/>
  <c r="G25" i="10"/>
  <c r="I24" i="10"/>
  <c r="H24" i="10"/>
  <c r="G24" i="10"/>
  <c r="J24" i="10" s="1"/>
  <c r="K24" i="10" s="1"/>
  <c r="I23" i="10"/>
  <c r="H23" i="10"/>
  <c r="G23" i="10"/>
  <c r="I22" i="10"/>
  <c r="H22" i="10"/>
  <c r="G22" i="10"/>
  <c r="I21" i="10"/>
  <c r="H21" i="10"/>
  <c r="G21" i="10"/>
  <c r="I20" i="10"/>
  <c r="H20" i="10"/>
  <c r="G20" i="10"/>
  <c r="I19" i="10"/>
  <c r="H19" i="10"/>
  <c r="G19" i="10"/>
  <c r="O18" i="10"/>
  <c r="N18" i="10"/>
  <c r="M18" i="10"/>
  <c r="F18" i="10"/>
  <c r="C18" i="10"/>
  <c r="I17" i="10"/>
  <c r="H17" i="10"/>
  <c r="G17" i="10"/>
  <c r="I16" i="10"/>
  <c r="H16" i="10"/>
  <c r="G16" i="10"/>
  <c r="I15" i="10"/>
  <c r="H15" i="10"/>
  <c r="G15" i="10"/>
  <c r="I14" i="10"/>
  <c r="H14" i="10"/>
  <c r="H18" i="10" s="1"/>
  <c r="G14" i="10"/>
  <c r="I13" i="10"/>
  <c r="I18" i="10" s="1"/>
  <c r="H13" i="10"/>
  <c r="G13" i="10"/>
  <c r="G18" i="10" s="1"/>
  <c r="I12" i="10"/>
  <c r="G12" i="10"/>
  <c r="I11" i="10"/>
  <c r="G11" i="10"/>
  <c r="F47" i="10" l="1"/>
  <c r="H43" i="10"/>
  <c r="I43" i="10"/>
  <c r="N45" i="10"/>
  <c r="J27" i="10"/>
  <c r="K27" i="10" s="1"/>
  <c r="J43" i="10"/>
  <c r="K43" i="10" s="1"/>
  <c r="F45" i="10"/>
  <c r="O45" i="10"/>
  <c r="G45" i="10"/>
  <c r="I37" i="10"/>
  <c r="J37" i="10" s="1"/>
  <c r="K37" i="10" s="1"/>
  <c r="E46" i="10"/>
  <c r="E47" i="10" s="1"/>
  <c r="H46" i="10" l="1"/>
  <c r="H45" i="10"/>
  <c r="I45" i="10"/>
  <c r="J45" i="10" s="1"/>
  <c r="K45" i="10" s="1"/>
  <c r="I46" i="10"/>
  <c r="I47" i="10" s="1"/>
  <c r="H47" i="10" l="1"/>
  <c r="J47" i="10" s="1"/>
  <c r="K47" i="10" s="1"/>
  <c r="J46" i="10"/>
  <c r="K46" i="10" s="1"/>
  <c r="O45" i="9" l="1"/>
  <c r="N45" i="9"/>
  <c r="F45" i="9"/>
  <c r="E45" i="9"/>
  <c r="O43" i="9"/>
  <c r="O46" i="9" s="1"/>
  <c r="O47" i="9" s="1"/>
  <c r="N43" i="9"/>
  <c r="N46" i="9" s="1"/>
  <c r="N47" i="9" s="1"/>
  <c r="M43" i="9"/>
  <c r="M45" i="9" s="1"/>
  <c r="F43" i="9"/>
  <c r="F46" i="9" s="1"/>
  <c r="E43" i="9"/>
  <c r="E46" i="9" s="1"/>
  <c r="E47" i="9" s="1"/>
  <c r="D43" i="9"/>
  <c r="D45" i="9" s="1"/>
  <c r="C43" i="9"/>
  <c r="C45" i="9" s="1"/>
  <c r="J42" i="9"/>
  <c r="K42" i="9" s="1"/>
  <c r="I42" i="9"/>
  <c r="H42" i="9"/>
  <c r="G42" i="9"/>
  <c r="I41" i="9"/>
  <c r="H41" i="9"/>
  <c r="G41" i="9"/>
  <c r="J41" i="9" s="1"/>
  <c r="K41" i="9" s="1"/>
  <c r="I40" i="9"/>
  <c r="H40" i="9"/>
  <c r="G40" i="9"/>
  <c r="J40" i="9" s="1"/>
  <c r="K40" i="9" s="1"/>
  <c r="I39" i="9"/>
  <c r="J39" i="9" s="1"/>
  <c r="K39" i="9" s="1"/>
  <c r="H39" i="9"/>
  <c r="G39" i="9"/>
  <c r="I38" i="9"/>
  <c r="H38" i="9"/>
  <c r="H43" i="9" s="1"/>
  <c r="G38" i="9"/>
  <c r="J38" i="9" s="1"/>
  <c r="K38" i="9" s="1"/>
  <c r="O37" i="9"/>
  <c r="N37" i="9"/>
  <c r="M37" i="9"/>
  <c r="F37" i="9"/>
  <c r="E37" i="9"/>
  <c r="D37" i="9"/>
  <c r="C37" i="9"/>
  <c r="I36" i="9"/>
  <c r="H36" i="9"/>
  <c r="G36" i="9"/>
  <c r="J36" i="9" s="1"/>
  <c r="K36" i="9" s="1"/>
  <c r="I35" i="9"/>
  <c r="H35" i="9"/>
  <c r="G35" i="9"/>
  <c r="J35" i="9" s="1"/>
  <c r="K35" i="9" s="1"/>
  <c r="I34" i="9"/>
  <c r="J34" i="9" s="1"/>
  <c r="K34" i="9" s="1"/>
  <c r="H34" i="9"/>
  <c r="G34" i="9"/>
  <c r="I33" i="9"/>
  <c r="H33" i="9"/>
  <c r="G33" i="9"/>
  <c r="J33" i="9" s="1"/>
  <c r="K33" i="9" s="1"/>
  <c r="I32" i="9"/>
  <c r="H32" i="9"/>
  <c r="G32" i="9"/>
  <c r="J32" i="9" s="1"/>
  <c r="K32" i="9" s="1"/>
  <c r="I31" i="9"/>
  <c r="H31" i="9"/>
  <c r="J31" i="9" s="1"/>
  <c r="K31" i="9" s="1"/>
  <c r="G31" i="9"/>
  <c r="I30" i="9"/>
  <c r="H30" i="9"/>
  <c r="G30" i="9"/>
  <c r="J30" i="9" s="1"/>
  <c r="K30" i="9" s="1"/>
  <c r="J29" i="9"/>
  <c r="K29" i="9" s="1"/>
  <c r="I29" i="9"/>
  <c r="H29" i="9"/>
  <c r="G29" i="9"/>
  <c r="I28" i="9"/>
  <c r="H28" i="9"/>
  <c r="G28" i="9"/>
  <c r="G37" i="9" s="1"/>
  <c r="I27" i="9"/>
  <c r="I37" i="9" s="1"/>
  <c r="H27" i="9"/>
  <c r="H37" i="9" s="1"/>
  <c r="G27" i="9"/>
  <c r="J27" i="9" s="1"/>
  <c r="K27" i="9" s="1"/>
  <c r="I26" i="9"/>
  <c r="J26" i="9" s="1"/>
  <c r="K26" i="9" s="1"/>
  <c r="H26" i="9"/>
  <c r="G26" i="9"/>
  <c r="I25" i="9"/>
  <c r="H25" i="9"/>
  <c r="G25" i="9"/>
  <c r="J25" i="9" s="1"/>
  <c r="K25" i="9" s="1"/>
  <c r="I24" i="9"/>
  <c r="H24" i="9"/>
  <c r="G24" i="9"/>
  <c r="J24" i="9" s="1"/>
  <c r="K24" i="9" s="1"/>
  <c r="I23" i="9"/>
  <c r="H23" i="9"/>
  <c r="G23" i="9"/>
  <c r="I22" i="9"/>
  <c r="H22" i="9"/>
  <c r="G22" i="9"/>
  <c r="I21" i="9"/>
  <c r="H21" i="9"/>
  <c r="G21" i="9"/>
  <c r="I20" i="9"/>
  <c r="H20" i="9"/>
  <c r="G20" i="9"/>
  <c r="I19" i="9"/>
  <c r="H19" i="9"/>
  <c r="G19" i="9"/>
  <c r="O18" i="9"/>
  <c r="N18" i="9"/>
  <c r="M18" i="9"/>
  <c r="H18" i="9"/>
  <c r="F18" i="9"/>
  <c r="C18" i="9"/>
  <c r="I17" i="9"/>
  <c r="H17" i="9"/>
  <c r="G17" i="9"/>
  <c r="I16" i="9"/>
  <c r="H16" i="9"/>
  <c r="G16" i="9"/>
  <c r="I15" i="9"/>
  <c r="H15" i="9"/>
  <c r="G15" i="9"/>
  <c r="I14" i="9"/>
  <c r="H14" i="9"/>
  <c r="G14" i="9"/>
  <c r="I13" i="9"/>
  <c r="I18" i="9" s="1"/>
  <c r="H13" i="9"/>
  <c r="G13" i="9"/>
  <c r="G18" i="9" s="1"/>
  <c r="I12" i="9"/>
  <c r="H12" i="9"/>
  <c r="G12" i="9"/>
  <c r="I11" i="9"/>
  <c r="H11" i="9"/>
  <c r="G11" i="9"/>
  <c r="J37" i="9" l="1"/>
  <c r="K37" i="9" s="1"/>
  <c r="H46" i="9"/>
  <c r="H47" i="9" s="1"/>
  <c r="H45" i="9"/>
  <c r="F47" i="9"/>
  <c r="I43" i="9"/>
  <c r="C46" i="9"/>
  <c r="C47" i="9" s="1"/>
  <c r="J28" i="9"/>
  <c r="K28" i="9" s="1"/>
  <c r="D46" i="9"/>
  <c r="D47" i="9" s="1"/>
  <c r="M46" i="9"/>
  <c r="M47" i="9" s="1"/>
  <c r="G43" i="9"/>
  <c r="I45" i="9" l="1"/>
  <c r="I46" i="9"/>
  <c r="I47" i="9" s="1"/>
  <c r="G46" i="9"/>
  <c r="G45" i="9"/>
  <c r="J45" i="9" s="1"/>
  <c r="K45" i="9" s="1"/>
  <c r="J43" i="9"/>
  <c r="K43" i="9" s="1"/>
  <c r="G47" i="9" l="1"/>
  <c r="J47" i="9" s="1"/>
  <c r="K47" i="9" s="1"/>
  <c r="J46" i="9"/>
  <c r="K46" i="9" s="1"/>
  <c r="M45" i="8" l="1"/>
  <c r="D45" i="8"/>
  <c r="C45" i="8"/>
  <c r="O43" i="8"/>
  <c r="O46" i="8" s="1"/>
  <c r="O47" i="8" s="1"/>
  <c r="N43" i="8"/>
  <c r="N46" i="8" s="1"/>
  <c r="N47" i="8" s="1"/>
  <c r="M43" i="8"/>
  <c r="M46" i="8" s="1"/>
  <c r="M47" i="8" s="1"/>
  <c r="F43" i="8"/>
  <c r="F46" i="8" s="1"/>
  <c r="E43" i="8"/>
  <c r="E45" i="8" s="1"/>
  <c r="D43" i="8"/>
  <c r="D46" i="8" s="1"/>
  <c r="D47" i="8" s="1"/>
  <c r="C43" i="8"/>
  <c r="C46" i="8" s="1"/>
  <c r="C47" i="8" s="1"/>
  <c r="I42" i="8"/>
  <c r="H42" i="8"/>
  <c r="G42" i="8"/>
  <c r="J42" i="8" s="1"/>
  <c r="K42" i="8" s="1"/>
  <c r="I41" i="8"/>
  <c r="H41" i="8"/>
  <c r="G41" i="8"/>
  <c r="J41" i="8" s="1"/>
  <c r="K41" i="8" s="1"/>
  <c r="J40" i="8"/>
  <c r="K40" i="8" s="1"/>
  <c r="I40" i="8"/>
  <c r="H40" i="8"/>
  <c r="G40" i="8"/>
  <c r="I39" i="8"/>
  <c r="I43" i="8" s="1"/>
  <c r="H39" i="8"/>
  <c r="H43" i="8" s="1"/>
  <c r="G39" i="8"/>
  <c r="G43" i="8" s="1"/>
  <c r="J38" i="8"/>
  <c r="K38" i="8" s="1"/>
  <c r="I38" i="8"/>
  <c r="H38" i="8"/>
  <c r="G38" i="8"/>
  <c r="O37" i="8"/>
  <c r="I37" i="8" s="1"/>
  <c r="N37" i="8"/>
  <c r="H37" i="8" s="1"/>
  <c r="M37" i="8"/>
  <c r="F37" i="8"/>
  <c r="E37" i="8"/>
  <c r="D37" i="8"/>
  <c r="C37" i="8"/>
  <c r="I36" i="8"/>
  <c r="H36" i="8"/>
  <c r="G36" i="8"/>
  <c r="J36" i="8" s="1"/>
  <c r="K36" i="8" s="1"/>
  <c r="J35" i="8"/>
  <c r="K35" i="8" s="1"/>
  <c r="I35" i="8"/>
  <c r="H35" i="8"/>
  <c r="G35" i="8"/>
  <c r="I34" i="8"/>
  <c r="H34" i="8"/>
  <c r="G34" i="8"/>
  <c r="J34" i="8" s="1"/>
  <c r="K34" i="8" s="1"/>
  <c r="J33" i="8"/>
  <c r="K33" i="8" s="1"/>
  <c r="I33" i="8"/>
  <c r="H33" i="8"/>
  <c r="G33" i="8"/>
  <c r="I32" i="8"/>
  <c r="H32" i="8"/>
  <c r="G32" i="8"/>
  <c r="J32" i="8" s="1"/>
  <c r="K32" i="8" s="1"/>
  <c r="I31" i="8"/>
  <c r="H31" i="8"/>
  <c r="G31" i="8"/>
  <c r="J31" i="8" s="1"/>
  <c r="K31" i="8" s="1"/>
  <c r="I30" i="8"/>
  <c r="J30" i="8" s="1"/>
  <c r="K30" i="8" s="1"/>
  <c r="H30" i="8"/>
  <c r="G30" i="8"/>
  <c r="I29" i="8"/>
  <c r="H29" i="8"/>
  <c r="G29" i="8"/>
  <c r="J29" i="8" s="1"/>
  <c r="K29" i="8" s="1"/>
  <c r="I28" i="8"/>
  <c r="H28" i="8"/>
  <c r="G28" i="8"/>
  <c r="J28" i="8" s="1"/>
  <c r="K28" i="8" s="1"/>
  <c r="J27" i="8"/>
  <c r="K27" i="8" s="1"/>
  <c r="I27" i="8"/>
  <c r="H27" i="8"/>
  <c r="G27" i="8"/>
  <c r="I26" i="8"/>
  <c r="H26" i="8"/>
  <c r="G26" i="8"/>
  <c r="J26" i="8" s="1"/>
  <c r="K26" i="8" s="1"/>
  <c r="J25" i="8"/>
  <c r="K25" i="8" s="1"/>
  <c r="I25" i="8"/>
  <c r="H25" i="8"/>
  <c r="G25" i="8"/>
  <c r="I24" i="8"/>
  <c r="H24" i="8"/>
  <c r="G24" i="8"/>
  <c r="J24" i="8" s="1"/>
  <c r="K24" i="8" s="1"/>
  <c r="I23" i="8"/>
  <c r="H23" i="8"/>
  <c r="G23" i="8"/>
  <c r="I22" i="8"/>
  <c r="H22" i="8"/>
  <c r="G22" i="8"/>
  <c r="I21" i="8"/>
  <c r="H21" i="8"/>
  <c r="G21" i="8"/>
  <c r="I20" i="8"/>
  <c r="H20" i="8"/>
  <c r="G20" i="8"/>
  <c r="I19" i="8"/>
  <c r="H19" i="8"/>
  <c r="G19" i="8"/>
  <c r="O18" i="8"/>
  <c r="N18" i="8"/>
  <c r="M18" i="8"/>
  <c r="F18" i="8"/>
  <c r="C18" i="8"/>
  <c r="I17" i="8"/>
  <c r="H17" i="8"/>
  <c r="G17" i="8"/>
  <c r="I16" i="8"/>
  <c r="H16" i="8"/>
  <c r="G16" i="8"/>
  <c r="I15" i="8"/>
  <c r="H15" i="8"/>
  <c r="G15" i="8"/>
  <c r="I14" i="8"/>
  <c r="H14" i="8"/>
  <c r="G14" i="8"/>
  <c r="I13" i="8"/>
  <c r="I18" i="8" s="1"/>
  <c r="H13" i="8"/>
  <c r="H18" i="8" s="1"/>
  <c r="G13" i="8"/>
  <c r="G18" i="8" s="1"/>
  <c r="I12" i="8"/>
  <c r="H12" i="8"/>
  <c r="G12" i="8"/>
  <c r="I11" i="8"/>
  <c r="H11" i="8"/>
  <c r="G11" i="8"/>
  <c r="F47" i="8" l="1"/>
  <c r="I45" i="8"/>
  <c r="I46" i="8"/>
  <c r="I47" i="8" s="1"/>
  <c r="G45" i="8"/>
  <c r="H46" i="8"/>
  <c r="H47" i="8" s="1"/>
  <c r="H45" i="8"/>
  <c r="N45" i="8"/>
  <c r="G37" i="8"/>
  <c r="J37" i="8" s="1"/>
  <c r="K37" i="8" s="1"/>
  <c r="J39" i="8"/>
  <c r="K39" i="8" s="1"/>
  <c r="J43" i="8"/>
  <c r="K43" i="8" s="1"/>
  <c r="F45" i="8"/>
  <c r="O45" i="8"/>
  <c r="E46" i="8"/>
  <c r="E47" i="8" s="1"/>
  <c r="G46" i="8" l="1"/>
  <c r="J45" i="8"/>
  <c r="K45" i="8" s="1"/>
  <c r="G47" i="8" l="1"/>
  <c r="J47" i="8" s="1"/>
  <c r="K47" i="8" s="1"/>
  <c r="J46" i="8"/>
  <c r="K46" i="8" s="1"/>
  <c r="O43" i="7" l="1"/>
  <c r="O45" i="7" s="1"/>
  <c r="N43" i="7"/>
  <c r="N45" i="7" s="1"/>
  <c r="M43" i="7"/>
  <c r="M45" i="7" s="1"/>
  <c r="F43" i="7"/>
  <c r="F45" i="7" s="1"/>
  <c r="E43" i="7"/>
  <c r="E45" i="7" s="1"/>
  <c r="D43" i="7"/>
  <c r="D45" i="7" s="1"/>
  <c r="C43" i="7"/>
  <c r="C45" i="7" s="1"/>
  <c r="I42" i="7"/>
  <c r="H42" i="7"/>
  <c r="G42" i="7"/>
  <c r="J42" i="7" s="1"/>
  <c r="K42" i="7" s="1"/>
  <c r="I41" i="7"/>
  <c r="H41" i="7"/>
  <c r="G41" i="7"/>
  <c r="J41" i="7" s="1"/>
  <c r="K41" i="7" s="1"/>
  <c r="E41" i="7"/>
  <c r="I40" i="7"/>
  <c r="H40" i="7"/>
  <c r="G40" i="7"/>
  <c r="J40" i="7" s="1"/>
  <c r="K40" i="7" s="1"/>
  <c r="I39" i="7"/>
  <c r="H39" i="7"/>
  <c r="G39" i="7"/>
  <c r="J39" i="7" s="1"/>
  <c r="K39" i="7" s="1"/>
  <c r="I38" i="7"/>
  <c r="I43" i="7" s="1"/>
  <c r="H38" i="7"/>
  <c r="H43" i="7" s="1"/>
  <c r="G38" i="7"/>
  <c r="G43" i="7" s="1"/>
  <c r="O37" i="7"/>
  <c r="N37" i="7"/>
  <c r="M37" i="7"/>
  <c r="F37" i="7"/>
  <c r="D37" i="7"/>
  <c r="C37" i="7"/>
  <c r="J36" i="7"/>
  <c r="K36" i="7" s="1"/>
  <c r="I36" i="7"/>
  <c r="H36" i="7"/>
  <c r="G36" i="7"/>
  <c r="I35" i="7"/>
  <c r="H35" i="7"/>
  <c r="G35" i="7"/>
  <c r="J35" i="7" s="1"/>
  <c r="K35" i="7" s="1"/>
  <c r="I34" i="7"/>
  <c r="H34" i="7"/>
  <c r="G34" i="7"/>
  <c r="J34" i="7" s="1"/>
  <c r="K34" i="7" s="1"/>
  <c r="I33" i="7"/>
  <c r="H33" i="7"/>
  <c r="G33" i="7"/>
  <c r="J33" i="7" s="1"/>
  <c r="K33" i="7" s="1"/>
  <c r="I32" i="7"/>
  <c r="H32" i="7"/>
  <c r="J32" i="7" s="1"/>
  <c r="K32" i="7" s="1"/>
  <c r="G32" i="7"/>
  <c r="K31" i="7"/>
  <c r="J31" i="7"/>
  <c r="I31" i="7"/>
  <c r="H31" i="7"/>
  <c r="G31" i="7"/>
  <c r="E31" i="7"/>
  <c r="E37" i="7" s="1"/>
  <c r="I30" i="7"/>
  <c r="I37" i="7" s="1"/>
  <c r="H30" i="7"/>
  <c r="G30" i="7"/>
  <c r="J30" i="7" s="1"/>
  <c r="K30" i="7" s="1"/>
  <c r="I29" i="7"/>
  <c r="H29" i="7"/>
  <c r="J29" i="7" s="1"/>
  <c r="K29" i="7" s="1"/>
  <c r="G29" i="7"/>
  <c r="K28" i="7"/>
  <c r="J28" i="7"/>
  <c r="I28" i="7"/>
  <c r="H28" i="7"/>
  <c r="G28" i="7"/>
  <c r="I27" i="7"/>
  <c r="H27" i="7"/>
  <c r="H37" i="7" s="1"/>
  <c r="G27" i="7"/>
  <c r="G37" i="7" s="1"/>
  <c r="I26" i="7"/>
  <c r="H26" i="7"/>
  <c r="G26" i="7"/>
  <c r="J26" i="7" s="1"/>
  <c r="K26" i="7" s="1"/>
  <c r="J25" i="7"/>
  <c r="K25" i="7" s="1"/>
  <c r="I25" i="7"/>
  <c r="H25" i="7"/>
  <c r="G25" i="7"/>
  <c r="I24" i="7"/>
  <c r="H24" i="7"/>
  <c r="G24" i="7"/>
  <c r="J24" i="7" s="1"/>
  <c r="K24" i="7" s="1"/>
  <c r="I23" i="7"/>
  <c r="H23" i="7"/>
  <c r="G23" i="7"/>
  <c r="I22" i="7"/>
  <c r="H22" i="7"/>
  <c r="G22" i="7"/>
  <c r="I21" i="7"/>
  <c r="H21" i="7"/>
  <c r="G21" i="7"/>
  <c r="I20" i="7"/>
  <c r="H20" i="7"/>
  <c r="G20" i="7"/>
  <c r="I19" i="7"/>
  <c r="H19" i="7"/>
  <c r="G19" i="7"/>
  <c r="O18" i="7"/>
  <c r="N18" i="7"/>
  <c r="M18" i="7"/>
  <c r="F18" i="7"/>
  <c r="C18" i="7"/>
  <c r="I17" i="7"/>
  <c r="H17" i="7"/>
  <c r="G17" i="7"/>
  <c r="I16" i="7"/>
  <c r="H16" i="7"/>
  <c r="G16" i="7"/>
  <c r="I15" i="7"/>
  <c r="H15" i="7"/>
  <c r="G15" i="7"/>
  <c r="I14" i="7"/>
  <c r="H14" i="7"/>
  <c r="G14" i="7"/>
  <c r="I13" i="7"/>
  <c r="I18" i="7" s="1"/>
  <c r="H13" i="7"/>
  <c r="H18" i="7" s="1"/>
  <c r="G13" i="7"/>
  <c r="G18" i="7" s="1"/>
  <c r="I12" i="7"/>
  <c r="H12" i="7"/>
  <c r="G12" i="7"/>
  <c r="I11" i="7"/>
  <c r="H11" i="7"/>
  <c r="G11" i="7"/>
  <c r="H46" i="7" l="1"/>
  <c r="H47" i="7" s="1"/>
  <c r="H45" i="7"/>
  <c r="J45" i="7" s="1"/>
  <c r="K45" i="7" s="1"/>
  <c r="G46" i="7"/>
  <c r="G47" i="7" s="1"/>
  <c r="G45" i="7"/>
  <c r="I46" i="7"/>
  <c r="I47" i="7" s="1"/>
  <c r="I45" i="7"/>
  <c r="J37" i="7"/>
  <c r="K37" i="7" s="1"/>
  <c r="J38" i="7"/>
  <c r="K38" i="7" s="1"/>
  <c r="D46" i="7"/>
  <c r="D47" i="7" s="1"/>
  <c r="M46" i="7"/>
  <c r="M47" i="7" s="1"/>
  <c r="J27" i="7"/>
  <c r="K27" i="7" s="1"/>
  <c r="E46" i="7"/>
  <c r="E47" i="7" s="1"/>
  <c r="N46" i="7"/>
  <c r="N47" i="7" s="1"/>
  <c r="F46" i="7"/>
  <c r="O46" i="7"/>
  <c r="O47" i="7" s="1"/>
  <c r="C46" i="7"/>
  <c r="C47" i="7" s="1"/>
  <c r="J43" i="7"/>
  <c r="K43" i="7" s="1"/>
  <c r="F47" i="7" l="1"/>
  <c r="J47" i="7" s="1"/>
  <c r="K47" i="7" s="1"/>
  <c r="J46" i="7"/>
  <c r="K46" i="7" s="1"/>
  <c r="C74" i="6" l="1"/>
  <c r="C69" i="6"/>
  <c r="E69" i="6" s="1"/>
  <c r="C30" i="5"/>
  <c r="C25" i="5"/>
  <c r="G274" i="3" l="1"/>
  <c r="G268" i="3"/>
  <c r="G197" i="3"/>
  <c r="G151" i="3"/>
  <c r="G125" i="3"/>
  <c r="G113" i="3"/>
  <c r="G95" i="3"/>
  <c r="G61" i="3"/>
  <c r="G25" i="3"/>
  <c r="H479" i="2"/>
  <c r="H456" i="2"/>
  <c r="H450" i="2"/>
  <c r="H440" i="2"/>
  <c r="H351" i="2"/>
  <c r="H263" i="2"/>
  <c r="H223" i="2"/>
  <c r="H185" i="2"/>
  <c r="H144" i="2"/>
  <c r="H64" i="2"/>
  <c r="H41" i="2"/>
  <c r="F113" i="3" l="1"/>
  <c r="G479" i="2" l="1"/>
  <c r="H88" i="2"/>
  <c r="H110" i="2"/>
  <c r="H98" i="2"/>
  <c r="H97" i="2"/>
  <c r="H96" i="2"/>
  <c r="H27" i="2"/>
  <c r="H22" i="2"/>
  <c r="H19" i="2"/>
  <c r="H15" i="2"/>
  <c r="H385" i="2" l="1"/>
  <c r="H319" i="2"/>
  <c r="H194" i="2"/>
  <c r="H125" i="2"/>
  <c r="G186" i="3" l="1"/>
  <c r="G64" i="2"/>
  <c r="H394" i="2"/>
  <c r="H378" i="2" l="1"/>
  <c r="H377" i="2"/>
  <c r="H317" i="2"/>
  <c r="H197" i="2"/>
  <c r="H124" i="2"/>
  <c r="H123" i="2"/>
  <c r="H63" i="2"/>
  <c r="H59" i="2"/>
  <c r="H29" i="2"/>
  <c r="G92" i="3" l="1"/>
  <c r="H361" i="2" l="1"/>
  <c r="H294" i="2"/>
  <c r="H255" i="2"/>
  <c r="H16" i="2"/>
  <c r="H33" i="2"/>
  <c r="G260" i="3" l="1"/>
  <c r="F95" i="3"/>
  <c r="D95" i="3"/>
  <c r="E95" i="3"/>
  <c r="G80" i="3"/>
  <c r="G69" i="3"/>
  <c r="G23" i="3"/>
  <c r="H376" i="2"/>
  <c r="H366" i="2"/>
  <c r="H365" i="2"/>
  <c r="H334" i="2"/>
  <c r="H313" i="2"/>
  <c r="H312" i="2"/>
  <c r="H307" i="2"/>
  <c r="H20" i="2"/>
  <c r="H18" i="2"/>
  <c r="H14" i="2"/>
  <c r="H311" i="2" l="1"/>
  <c r="H293" i="2"/>
  <c r="H306" i="2" l="1"/>
  <c r="H221" i="2" l="1"/>
  <c r="H50" i="2"/>
  <c r="H32" i="2"/>
  <c r="H316" i="2" l="1"/>
  <c r="H305" i="2"/>
  <c r="H283" i="2"/>
  <c r="H113" i="2" l="1"/>
  <c r="H17" i="2" l="1"/>
  <c r="H13" i="2"/>
  <c r="H47" i="2" l="1"/>
  <c r="H432" i="2" l="1"/>
  <c r="H256" i="2"/>
  <c r="H122" i="2" l="1"/>
  <c r="G59" i="3" l="1"/>
  <c r="H374" i="2" l="1"/>
  <c r="H373" i="2"/>
  <c r="H372" i="2"/>
  <c r="H371" i="2"/>
  <c r="H370" i="2"/>
  <c r="H329" i="2" l="1"/>
  <c r="H261" i="2" l="1"/>
  <c r="H246" i="2"/>
  <c r="H137" i="2"/>
  <c r="G181" i="3" l="1"/>
  <c r="H339" i="2"/>
  <c r="H328" i="2"/>
  <c r="H245" i="2"/>
  <c r="H200" i="2" l="1"/>
  <c r="G146" i="3" l="1"/>
  <c r="H57" i="2" l="1"/>
  <c r="H28" i="2"/>
  <c r="H301" i="2" l="1"/>
  <c r="H300" i="2"/>
  <c r="H62" i="2"/>
  <c r="H325" i="2" l="1"/>
  <c r="H324" i="2"/>
  <c r="H291" i="2"/>
  <c r="H204" i="2"/>
  <c r="H78" i="2" l="1"/>
  <c r="G22" i="3" l="1"/>
  <c r="H338" i="2" l="1"/>
  <c r="H297" i="2" l="1"/>
  <c r="H195" i="2" l="1"/>
  <c r="H54" i="2"/>
  <c r="H34" i="2"/>
  <c r="H21" i="2"/>
  <c r="H12" i="2"/>
  <c r="G263" i="2" l="1"/>
  <c r="E263" i="2"/>
  <c r="F263" i="2"/>
  <c r="H262" i="2"/>
  <c r="H121" i="2"/>
  <c r="G41" i="2" l="1"/>
  <c r="F41" i="2"/>
  <c r="E41" i="2"/>
  <c r="H58" i="2"/>
  <c r="H39" i="2"/>
  <c r="H11" i="2" l="1"/>
  <c r="H10" i="2"/>
  <c r="H472" i="2"/>
  <c r="G144" i="2" l="1"/>
  <c r="G185" i="2"/>
  <c r="G223" i="2"/>
  <c r="G351" i="2"/>
  <c r="G440" i="2"/>
  <c r="G450" i="2"/>
  <c r="H23" i="2"/>
  <c r="H25" i="2"/>
  <c r="H26" i="2"/>
  <c r="H30" i="2"/>
  <c r="H31" i="2"/>
  <c r="H35" i="2"/>
  <c r="H36" i="2"/>
  <c r="H37" i="2"/>
  <c r="H38" i="2"/>
  <c r="H40" i="2"/>
  <c r="H48" i="2"/>
  <c r="H49" i="2"/>
  <c r="H51" i="2"/>
  <c r="H52" i="2"/>
  <c r="H53" i="2"/>
  <c r="H55" i="2"/>
  <c r="H56" i="2"/>
  <c r="H60" i="2"/>
  <c r="H61" i="2"/>
  <c r="H141" i="2"/>
  <c r="G456" i="2" l="1"/>
  <c r="H409" i="2" l="1"/>
  <c r="H410" i="2"/>
  <c r="H167" i="2"/>
  <c r="F25" i="3" l="1"/>
  <c r="G24" i="3" l="1"/>
  <c r="H120" i="2" l="1"/>
  <c r="H126" i="2"/>
  <c r="H346" i="2" l="1"/>
  <c r="H332" i="2"/>
  <c r="H250" i="2"/>
  <c r="H183" i="2"/>
  <c r="H168" i="2"/>
  <c r="H138" i="2"/>
  <c r="H127" i="2"/>
  <c r="E18" i="4" l="1"/>
  <c r="G249" i="3" l="1"/>
  <c r="G55" i="3" l="1"/>
  <c r="G60" i="3"/>
  <c r="G52" i="3"/>
  <c r="F61" i="3"/>
  <c r="E61" i="3"/>
  <c r="D61" i="3"/>
  <c r="G58" i="3"/>
  <c r="G57" i="3"/>
  <c r="G56" i="3"/>
  <c r="G54" i="3"/>
  <c r="G53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E25" i="3"/>
  <c r="D25" i="3"/>
  <c r="H395" i="2"/>
  <c r="H253" i="2"/>
  <c r="H87" i="2"/>
  <c r="F64" i="2"/>
  <c r="E64" i="2"/>
  <c r="G72" i="3" l="1"/>
  <c r="H392" i="2" l="1"/>
  <c r="H387" i="2"/>
  <c r="H174" i="2"/>
  <c r="H173" i="2"/>
  <c r="H159" i="2"/>
  <c r="H24" i="2"/>
  <c r="G248" i="3" l="1"/>
  <c r="H386" i="2" l="1"/>
  <c r="H380" i="2"/>
  <c r="H336" i="2"/>
  <c r="H91" i="2" l="1"/>
  <c r="G211" i="3" l="1"/>
  <c r="G180" i="3"/>
  <c r="G174" i="3"/>
  <c r="G149" i="3"/>
  <c r="H397" i="2" l="1"/>
  <c r="H396" i="2"/>
  <c r="H244" i="2"/>
  <c r="H438" i="2" l="1"/>
  <c r="H393" i="2"/>
  <c r="H388" i="2"/>
  <c r="H367" i="2" l="1"/>
  <c r="H242" i="2"/>
  <c r="F17" i="4" l="1"/>
  <c r="F13" i="4"/>
  <c r="F12" i="4"/>
  <c r="F11" i="4"/>
  <c r="G175" i="3" l="1"/>
  <c r="H383" i="2" l="1"/>
  <c r="H320" i="2"/>
  <c r="H304" i="2" l="1"/>
  <c r="H210" i="2"/>
  <c r="H157" i="2" l="1"/>
  <c r="H318" i="2" l="1"/>
  <c r="H170" i="2"/>
  <c r="H112" i="2"/>
  <c r="H86" i="2"/>
  <c r="H9" i="2"/>
  <c r="F125" i="3" l="1"/>
  <c r="D125" i="3"/>
  <c r="E125" i="3"/>
  <c r="G124" i="3"/>
  <c r="G13" i="3" l="1"/>
  <c r="H384" i="2"/>
  <c r="H143" i="2"/>
  <c r="G187" i="3" l="1"/>
  <c r="G71" i="3" l="1"/>
  <c r="G17" i="3"/>
  <c r="G14" i="3"/>
  <c r="H155" i="2" l="1"/>
  <c r="E14" i="4" l="1"/>
  <c r="G220" i="3" l="1"/>
  <c r="G192" i="3"/>
  <c r="G79" i="3" l="1"/>
  <c r="G77" i="3"/>
  <c r="G9" i="3"/>
  <c r="H289" i="2"/>
  <c r="H176" i="2"/>
  <c r="H156" i="2"/>
  <c r="G18" i="3" l="1"/>
  <c r="H296" i="2" l="1"/>
  <c r="H175" i="2"/>
  <c r="F144" i="2"/>
  <c r="E144" i="2"/>
  <c r="H142" i="2"/>
  <c r="H73" i="2" l="1"/>
  <c r="H72" i="2"/>
  <c r="F268" i="3" l="1"/>
  <c r="F197" i="3"/>
  <c r="F151" i="3"/>
  <c r="G12" i="3"/>
  <c r="F274" i="3" l="1"/>
  <c r="F450" i="2"/>
  <c r="E450" i="2"/>
  <c r="H449" i="2"/>
  <c r="H446" i="2"/>
  <c r="H439" i="2" l="1"/>
  <c r="H382" i="2"/>
  <c r="H381" i="2"/>
  <c r="H379" i="2"/>
  <c r="H375" i="2"/>
  <c r="H369" i="2"/>
  <c r="H368" i="2"/>
  <c r="H364" i="2"/>
  <c r="H363" i="2"/>
  <c r="H362" i="2"/>
  <c r="H349" i="2"/>
  <c r="H322" i="2"/>
  <c r="H333" i="2"/>
  <c r="H331" i="2"/>
  <c r="H330" i="2"/>
  <c r="H327" i="2"/>
  <c r="H326" i="2"/>
  <c r="H323" i="2"/>
  <c r="H321" i="2"/>
  <c r="H315" i="2"/>
  <c r="H314" i="2"/>
  <c r="H310" i="2"/>
  <c r="H309" i="2"/>
  <c r="H308" i="2"/>
  <c r="H303" i="2"/>
  <c r="H302" i="2"/>
  <c r="H299" i="2"/>
  <c r="H298" i="2"/>
  <c r="H295" i="2"/>
  <c r="H257" i="2" l="1"/>
  <c r="H254" i="2"/>
  <c r="H252" i="2"/>
  <c r="H251" i="2"/>
  <c r="H247" i="2"/>
  <c r="H240" i="2"/>
  <c r="H239" i="2"/>
  <c r="H238" i="2"/>
  <c r="H237" i="2"/>
  <c r="H184" i="2" l="1"/>
  <c r="H182" i="2"/>
  <c r="F185" i="2"/>
  <c r="E185" i="2"/>
  <c r="H89" i="2" l="1"/>
  <c r="H473" i="2" l="1"/>
  <c r="D18" i="4" l="1"/>
  <c r="C18" i="4"/>
  <c r="F16" i="4"/>
  <c r="D14" i="4"/>
  <c r="F14" i="4" s="1"/>
  <c r="C14" i="4"/>
  <c r="F10" i="4"/>
  <c r="F18" i="4" l="1"/>
  <c r="G267" i="3"/>
  <c r="G266" i="3"/>
  <c r="G265" i="3"/>
  <c r="G264" i="3"/>
  <c r="G263" i="3"/>
  <c r="G262" i="3"/>
  <c r="G261" i="3"/>
  <c r="G259" i="3" l="1"/>
  <c r="G258" i="3"/>
  <c r="G257" i="3"/>
  <c r="G256" i="3"/>
  <c r="G255" i="3"/>
  <c r="G254" i="3"/>
  <c r="G253" i="3"/>
  <c r="G252" i="3"/>
  <c r="G251" i="3"/>
  <c r="G250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19" i="3"/>
  <c r="G218" i="3"/>
  <c r="G217" i="3"/>
  <c r="G216" i="3"/>
  <c r="G215" i="3"/>
  <c r="G214" i="3"/>
  <c r="G213" i="3"/>
  <c r="G212" i="3"/>
  <c r="G210" i="3"/>
  <c r="G196" i="3"/>
  <c r="G195" i="3"/>
  <c r="G194" i="3"/>
  <c r="G193" i="3"/>
  <c r="G191" i="3"/>
  <c r="G190" i="3"/>
  <c r="G189" i="3"/>
  <c r="G188" i="3"/>
  <c r="G185" i="3"/>
  <c r="G184" i="3"/>
  <c r="G183" i="3"/>
  <c r="G182" i="3"/>
  <c r="G179" i="3"/>
  <c r="G178" i="3"/>
  <c r="G177" i="3"/>
  <c r="G176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0" i="3"/>
  <c r="G148" i="3"/>
  <c r="G147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23" i="3"/>
  <c r="G122" i="3"/>
  <c r="G121" i="3"/>
  <c r="G120" i="3"/>
  <c r="G119" i="3"/>
  <c r="G110" i="3" l="1"/>
  <c r="G109" i="3"/>
  <c r="G108" i="3"/>
  <c r="G107" i="3"/>
  <c r="G106" i="3"/>
  <c r="G105" i="3"/>
  <c r="G104" i="3"/>
  <c r="G94" i="3"/>
  <c r="G93" i="3"/>
  <c r="G91" i="3"/>
  <c r="G90" i="3"/>
  <c r="G89" i="3"/>
  <c r="G88" i="3"/>
  <c r="G87" i="3"/>
  <c r="G86" i="3"/>
  <c r="G85" i="3"/>
  <c r="G84" i="3"/>
  <c r="G83" i="3"/>
  <c r="G82" i="3"/>
  <c r="G81" i="3"/>
  <c r="G78" i="3"/>
  <c r="G76" i="3"/>
  <c r="G75" i="3"/>
  <c r="G74" i="3"/>
  <c r="G73" i="3"/>
  <c r="G70" i="3"/>
  <c r="H477" i="2" l="1"/>
  <c r="H476" i="2"/>
  <c r="H475" i="2"/>
  <c r="H474" i="2"/>
  <c r="H471" i="2"/>
  <c r="H436" i="2"/>
  <c r="H435" i="2"/>
  <c r="H434" i="2"/>
  <c r="H433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08" i="2"/>
  <c r="H407" i="2"/>
  <c r="H406" i="2"/>
  <c r="H405" i="2"/>
  <c r="H404" i="2"/>
  <c r="H403" i="2"/>
  <c r="H402" i="2"/>
  <c r="H401" i="2"/>
  <c r="H400" i="2"/>
  <c r="H399" i="2"/>
  <c r="H398" i="2"/>
  <c r="H391" i="2"/>
  <c r="H390" i="2"/>
  <c r="H389" i="2"/>
  <c r="H360" i="2"/>
  <c r="H350" i="2"/>
  <c r="H348" i="2"/>
  <c r="H347" i="2"/>
  <c r="H345" i="2"/>
  <c r="H344" i="2"/>
  <c r="H343" i="2"/>
  <c r="H342" i="2"/>
  <c r="H341" i="2"/>
  <c r="H340" i="2"/>
  <c r="H337" i="2"/>
  <c r="H335" i="2"/>
  <c r="H292" i="2"/>
  <c r="H290" i="2"/>
  <c r="H288" i="2"/>
  <c r="H287" i="2"/>
  <c r="H286" i="2"/>
  <c r="H285" i="2"/>
  <c r="H284" i="2"/>
  <c r="H282" i="2"/>
  <c r="H281" i="2"/>
  <c r="H280" i="2"/>
  <c r="H279" i="2"/>
  <c r="H278" i="2"/>
  <c r="H277" i="2"/>
  <c r="H276" i="2"/>
  <c r="H275" i="2"/>
  <c r="H274" i="2"/>
  <c r="H273" i="2"/>
  <c r="H272" i="2"/>
  <c r="H260" i="2"/>
  <c r="H259" i="2"/>
  <c r="H258" i="2"/>
  <c r="H249" i="2"/>
  <c r="H248" i="2"/>
  <c r="H243" i="2"/>
  <c r="H241" i="2"/>
  <c r="H222" i="2"/>
  <c r="H220" i="2"/>
  <c r="H219" i="2"/>
  <c r="H218" i="2"/>
  <c r="H217" i="2"/>
  <c r="H216" i="2"/>
  <c r="H215" i="2"/>
  <c r="H214" i="2"/>
  <c r="H213" i="2"/>
  <c r="H212" i="2"/>
  <c r="H211" i="2"/>
  <c r="H209" i="2"/>
  <c r="H208" i="2"/>
  <c r="H207" i="2"/>
  <c r="H206" i="2"/>
  <c r="H205" i="2"/>
  <c r="H203" i="2"/>
  <c r="H202" i="2"/>
  <c r="H201" i="2"/>
  <c r="H199" i="2"/>
  <c r="H196" i="2"/>
  <c r="H198" i="2"/>
  <c r="H193" i="2"/>
  <c r="H192" i="2"/>
  <c r="H191" i="2"/>
  <c r="H181" i="2"/>
  <c r="H180" i="2"/>
  <c r="H179" i="2"/>
  <c r="H154" i="2"/>
  <c r="H153" i="2"/>
  <c r="H152" i="2"/>
  <c r="H158" i="2"/>
  <c r="H178" i="2"/>
  <c r="H177" i="2"/>
  <c r="H172" i="2"/>
  <c r="H171" i="2"/>
  <c r="H169" i="2"/>
  <c r="H166" i="2"/>
  <c r="H165" i="2"/>
  <c r="H164" i="2"/>
  <c r="H163" i="2"/>
  <c r="H162" i="2"/>
  <c r="H161" i="2"/>
  <c r="H160" i="2"/>
  <c r="H140" i="2" l="1"/>
  <c r="H139" i="2"/>
  <c r="H136" i="2"/>
  <c r="H135" i="2"/>
  <c r="H134" i="2"/>
  <c r="H133" i="2"/>
  <c r="H132" i="2"/>
  <c r="H131" i="2"/>
  <c r="H130" i="2"/>
  <c r="H129" i="2"/>
  <c r="H128" i="2"/>
  <c r="H119" i="2"/>
  <c r="H118" i="2"/>
  <c r="H117" i="2"/>
  <c r="H116" i="2"/>
  <c r="H115" i="2"/>
  <c r="H114" i="2"/>
  <c r="H111" i="2"/>
  <c r="H109" i="2"/>
  <c r="H107" i="2"/>
  <c r="H106" i="2"/>
  <c r="H105" i="2"/>
  <c r="H104" i="2"/>
  <c r="H103" i="2"/>
  <c r="H102" i="2"/>
  <c r="H101" i="2"/>
  <c r="H100" i="2"/>
  <c r="H99" i="2"/>
  <c r="H95" i="2"/>
  <c r="H94" i="2"/>
  <c r="H93" i="2"/>
  <c r="H92" i="2"/>
  <c r="H90" i="2"/>
  <c r="H85" i="2"/>
  <c r="H84" i="2"/>
  <c r="H83" i="2"/>
  <c r="H82" i="2"/>
  <c r="H81" i="2"/>
  <c r="H80" i="2"/>
  <c r="H79" i="2"/>
  <c r="H77" i="2"/>
  <c r="H76" i="2"/>
  <c r="H75" i="2"/>
  <c r="H74" i="2"/>
  <c r="H71" i="2"/>
  <c r="F479" i="2"/>
  <c r="F440" i="2"/>
  <c r="F351" i="2"/>
  <c r="F223" i="2"/>
  <c r="F456" i="2" l="1"/>
  <c r="G21" i="3" l="1"/>
  <c r="G20" i="3"/>
  <c r="G19" i="3"/>
  <c r="G16" i="3"/>
  <c r="G15" i="3"/>
  <c r="G11" i="3"/>
  <c r="G10" i="3"/>
  <c r="E268" i="3" l="1"/>
  <c r="D268" i="3"/>
  <c r="E197" i="3"/>
  <c r="D197" i="3"/>
  <c r="E151" i="3"/>
  <c r="D151" i="3"/>
  <c r="E113" i="3"/>
  <c r="D113" i="3"/>
  <c r="E274" i="3" l="1"/>
  <c r="D274" i="3"/>
  <c r="E223" i="2" l="1"/>
  <c r="E479" i="2" l="1"/>
  <c r="E440" i="2"/>
  <c r="E351" i="2"/>
  <c r="E456" i="2" l="1"/>
</calcChain>
</file>

<file path=xl/sharedStrings.xml><?xml version="1.0" encoding="utf-8"?>
<sst xmlns="http://schemas.openxmlformats.org/spreadsheetml/2006/main" count="3344" uniqueCount="857">
  <si>
    <t>Skutečnost</t>
  </si>
  <si>
    <t>FINANCOVÁNÍ CELKEM</t>
  </si>
  <si>
    <t>Oper. z peněž. účtů org. nemající charakter příjmů a výdajů vlád. sektoru</t>
  </si>
  <si>
    <t>Nepřevedené částky vyrovnávající schodek</t>
  </si>
  <si>
    <t>Nerealizované kurzové rozdíly</t>
  </si>
  <si>
    <t xml:space="preserve">Uhrazené splátky dlouhodobě přijatých půjček </t>
  </si>
  <si>
    <t>Dlouhodobě přijaté půjčené prostředky</t>
  </si>
  <si>
    <t>Změna stavu krátkodobých peněžních prostředků na BÚ</t>
  </si>
  <si>
    <t>TŘÍDA 8 -  FINANCOVÁNÍ</t>
  </si>
  <si>
    <t>upravený</t>
  </si>
  <si>
    <t>schválený</t>
  </si>
  <si>
    <t>Rozpočet</t>
  </si>
  <si>
    <t>Text</t>
  </si>
  <si>
    <t>Paragraf</t>
  </si>
  <si>
    <t>ORJ</t>
  </si>
  <si>
    <t>PŘÍJMY MĚSTA CELKEM</t>
  </si>
  <si>
    <t>PŘÍJMY ORJ 120 CELKEM</t>
  </si>
  <si>
    <t>Příjmy z úroků (část)</t>
  </si>
  <si>
    <t xml:space="preserve">Příjmy z prodeje pozemků </t>
  </si>
  <si>
    <t>Ostatní nedaňové příjmy jinde nezařazené</t>
  </si>
  <si>
    <t>Neidentifikované příjmy - komunální služby a rozvoj</t>
  </si>
  <si>
    <t xml:space="preserve">Přijaté nekapitálové příspěvky </t>
  </si>
  <si>
    <t>Příjmy z pronájmu pozemků - územní rozvoj</t>
  </si>
  <si>
    <t>Příjmy z pronájmu ost.nem. - TEPLO s.r.o.</t>
  </si>
  <si>
    <t>Přijaté pojistné náhrady - nebytové hospodářství</t>
  </si>
  <si>
    <t>Příjmy z prodeje krátkodob. a drob. majetku - nebytové hospodářství</t>
  </si>
  <si>
    <t>Příjmy z pronájmu movitých věcí-nebytové hospodářství</t>
  </si>
  <si>
    <t>Ost. nedaň. příjmy jinde nezařaz.-byt. hospodář.</t>
  </si>
  <si>
    <t>Přijaté pojistné náhrady</t>
  </si>
  <si>
    <t>Správní poplatky</t>
  </si>
  <si>
    <t xml:space="preserve">ODBOR MAJETKOVÝ </t>
  </si>
  <si>
    <t>PŘÍJMY ORJ 110 CELKEM</t>
  </si>
  <si>
    <t>Převody z ostatních vlastních fondů</t>
  </si>
  <si>
    <t xml:space="preserve">Ostatní nedaňové příjmy j. n. </t>
  </si>
  <si>
    <t>Kursové rozdíly v příjmech</t>
  </si>
  <si>
    <t xml:space="preserve">Přijaté nekapítálové příspěvky a náhrady </t>
  </si>
  <si>
    <t xml:space="preserve">Neinv. přijaté dotace ze SR - přísp. na výkon stát. správy </t>
  </si>
  <si>
    <t>Daň z nemovitostí</t>
  </si>
  <si>
    <t xml:space="preserve">Správní poplatky </t>
  </si>
  <si>
    <t>Místní poplatek za užívání veřejného prostranství</t>
  </si>
  <si>
    <t>Místní poplatek ze psa</t>
  </si>
  <si>
    <t>Daň z přidané hodnoty</t>
  </si>
  <si>
    <t>Daň z příjmu právnických osob za obce</t>
  </si>
  <si>
    <t>Daň z příjmu právnických osob</t>
  </si>
  <si>
    <t>ODBOR EKONOMICKÝ</t>
  </si>
  <si>
    <t>PŘÍJMY ORJ 100 CELKEM</t>
  </si>
  <si>
    <t>Přijaté příspěvky na investice</t>
  </si>
  <si>
    <t>Ostatní inv.přijaté transfery ze SR</t>
  </si>
  <si>
    <t>PŘÍJMY ORJ 90 CELKEM</t>
  </si>
  <si>
    <t>Příjmy z poskytovaných služeb -  Městská policie - PCO</t>
  </si>
  <si>
    <t>Příjmy z poskytování služeb a výrobků - Ostat. zál. pozem. komunikací</t>
  </si>
  <si>
    <t>Příjmy z poskytovaných služeb - Ost. zál. pozemních komunikací-parkov.</t>
  </si>
  <si>
    <t>Ostat. neinv. přij. transfery ze státního rozpočtu - Domovníci</t>
  </si>
  <si>
    <t>MĚSTSKÁ POLICIE</t>
  </si>
  <si>
    <t>Neinvestiční přijaté transfery od obcí - veřejnopráv. sml. - přestupky</t>
  </si>
  <si>
    <t>Ost. odvody z vybraných činností a služeb jinde neuvedené</t>
  </si>
  <si>
    <t>Příjmy za zkoušky z odborné způsobilosti (řidičská oprávnění)</t>
  </si>
  <si>
    <t>Poplatky za odnětí pozemku z lesního půd. fondu</t>
  </si>
  <si>
    <t>Odvody za odnětí zemědělské půdy</t>
  </si>
  <si>
    <t>Poplatek za uložení odpadů</t>
  </si>
  <si>
    <t>PŘÍJMY ORJ 50 CELKEM</t>
  </si>
  <si>
    <t>Ostatní přijaté vratky transferů - fin. vypořádání minulých let</t>
  </si>
  <si>
    <t>Přijaté sankční poplatky od jiných subjektů</t>
  </si>
  <si>
    <t>Ostatní přijaté vratky transferů-příspěvek na živobytí</t>
  </si>
  <si>
    <t>Příjmy z pronájmu movitých věcí - Kino Koruna</t>
  </si>
  <si>
    <t>Příjmy z pronájmu ost. nemovit. a jejich částí - Kino Koruna</t>
  </si>
  <si>
    <t>Ostatní příjmy z vlastní činnosti - Základní školy</t>
  </si>
  <si>
    <t>PŘÍJMY ORJ 30 CELKEM</t>
  </si>
  <si>
    <t>Ostatní činnosti j. n. - neidentifikované příjmy</t>
  </si>
  <si>
    <t>Ostatní nedaňové příjmy - vnitřní správa</t>
  </si>
  <si>
    <t>Příjmy z prodeje krátk. a drob. dlouhodobého majetku</t>
  </si>
  <si>
    <t>Příjmy z pronájmu movitých věcí -vnitřní správa</t>
  </si>
  <si>
    <t>Přijaté příspěvky na poříz. dlouhodob. maj. - požární vozidlo</t>
  </si>
  <si>
    <t>Přijaté pojistné náhrady - požární ochrana</t>
  </si>
  <si>
    <t>Příjmy z poskyt. služeb - Požární ochrana</t>
  </si>
  <si>
    <t>Příjmy z poskyt. služeb - rozhlas a televize</t>
  </si>
  <si>
    <t xml:space="preserve">Investič. příj. transfery od krajů </t>
  </si>
  <si>
    <t xml:space="preserve">Ost. investič. přij. transfery ze SR - </t>
  </si>
  <si>
    <t xml:space="preserve">Investiční přijaté transfery ze SR </t>
  </si>
  <si>
    <t xml:space="preserve">Převody z ostatních vlastních fondů </t>
  </si>
  <si>
    <t>Ostat. neinv. přij. transfery ze SR - Aktiv. pol. zam. ze SR a EU</t>
  </si>
  <si>
    <t>Neinvestič. přij. transfery ze SR - Výkon sociální práce</t>
  </si>
  <si>
    <t>Neinvestič. přij. transfery ze SR - Sociálně-právní ochrana dětí</t>
  </si>
  <si>
    <t>Neinvestič. přij. transf. ze SR - volby do Evropského parlamentu</t>
  </si>
  <si>
    <t>Neinvestič. přij. transf. ze SR-volby do zastupitelstev ÚSC</t>
  </si>
  <si>
    <t>Neinvestič. přij. transf. ze SR-volby do Parlamentu ČR</t>
  </si>
  <si>
    <t>Neinvestič. přij. transf. ze SR - volby prezidenta ČR</t>
  </si>
  <si>
    <t>Splátky půjček ze sociálního fondu</t>
  </si>
  <si>
    <t>ODBOR KANCELÁŘE TAJEMNÍKA</t>
  </si>
  <si>
    <t>Přijaté nekapitálové příspěvky a náhrady</t>
  </si>
  <si>
    <t>Neinv. přij. transf. od mezinár. institucí</t>
  </si>
  <si>
    <t>Město Břeclav</t>
  </si>
  <si>
    <t xml:space="preserve">Město Břeclav </t>
  </si>
  <si>
    <t>Cestovní ruch</t>
  </si>
  <si>
    <t>Silnice</t>
  </si>
  <si>
    <t>Ostatní záležitosti pozemních komunikací</t>
  </si>
  <si>
    <t>Provoz veřejné silniční dopravy</t>
  </si>
  <si>
    <t>Ostatní záležitosti v silniční dopravě</t>
  </si>
  <si>
    <t>Železniční dráhy</t>
  </si>
  <si>
    <t>Ostatní záležitosti železniční dopravy</t>
  </si>
  <si>
    <t>Pitná voda</t>
  </si>
  <si>
    <t>Úpravy vodohosp. významných a vodárenských toků</t>
  </si>
  <si>
    <t>Základní školy</t>
  </si>
  <si>
    <t>Základní umělecké školy</t>
  </si>
  <si>
    <t>Činnosti knihovnické</t>
  </si>
  <si>
    <t>Ostatní záležitosti kultury, církví a sděl. prostř.</t>
  </si>
  <si>
    <t xml:space="preserve">Zachování a obnova kulturních památek </t>
  </si>
  <si>
    <t>Zachování a obnova kulturních památek nár. histor. povědomí</t>
  </si>
  <si>
    <t>Sportovní zařízení v majetku obce</t>
  </si>
  <si>
    <t>Využití volného času dětí a mládeže - hřiště</t>
  </si>
  <si>
    <t>Bytové hospodářství</t>
  </si>
  <si>
    <t>Nebytové hospodářství</t>
  </si>
  <si>
    <t>Veřejné osvětlení</t>
  </si>
  <si>
    <t>Pohřebnictví</t>
  </si>
  <si>
    <t>Územní plánování</t>
  </si>
  <si>
    <t>Komunální služby a územní rozvoj j. n.</t>
  </si>
  <si>
    <t>Ost. zálež.  bydlení, kom. služeb a územ. rozvoje</t>
  </si>
  <si>
    <t>Sběr a svoz komunálních odpadů</t>
  </si>
  <si>
    <t>Využívání a zneškodňování ostatních odpadů</t>
  </si>
  <si>
    <t>Monitoring půdy a podzemní vody</t>
  </si>
  <si>
    <t>Protierozní, protilavinová a protipožární ochrana</t>
  </si>
  <si>
    <t>Péče o vzhled obcí a veřejnou zeleň</t>
  </si>
  <si>
    <t>Domovy pro os. se zdr. post. a domovy se zvl. režimem</t>
  </si>
  <si>
    <t>Azylové domy</t>
  </si>
  <si>
    <t>Bezpečnost a veřejný pořádek</t>
  </si>
  <si>
    <t>Ostat. fin. operace - úhrady sankcí jiným rozpočtům</t>
  </si>
  <si>
    <t>Místní rozhlas</t>
  </si>
  <si>
    <t xml:space="preserve">Záležitosti sdělovacích prostředků  </t>
  </si>
  <si>
    <t>Ochrana obyvatelstva - rezerva</t>
  </si>
  <si>
    <t>Činnost. orgánu krizového řízení na území správ. úř.</t>
  </si>
  <si>
    <t>Záležitosti krizového řízení jinde nezařazené</t>
  </si>
  <si>
    <t xml:space="preserve">Požární ochrana </t>
  </si>
  <si>
    <t>Místní zastupitelské orgány</t>
  </si>
  <si>
    <t>Volby do Parlamentu ČR</t>
  </si>
  <si>
    <t>Volby do zastupitelstev obcí</t>
  </si>
  <si>
    <t>Volby do Evropského parlamentu</t>
  </si>
  <si>
    <t>Volba prezidenta republiky</t>
  </si>
  <si>
    <t>Sčítání domů, bytů a lidu</t>
  </si>
  <si>
    <t>Činnosti místní správy</t>
  </si>
  <si>
    <t xml:space="preserve">Finanční vypořádání minulých let </t>
  </si>
  <si>
    <t xml:space="preserve">Předškolní zařízení  - mateřské školy              </t>
  </si>
  <si>
    <t xml:space="preserve">Základní školy                        </t>
  </si>
  <si>
    <t xml:space="preserve">Základní umělecké školy  (ZUŠ)   </t>
  </si>
  <si>
    <t>Filmová tvorba, kina  (KINO) - dotace nájemci, platby energií a služeb</t>
  </si>
  <si>
    <t xml:space="preserve">Činnosti knihovnické              </t>
  </si>
  <si>
    <t>Činnosti muzeí a galerie</t>
  </si>
  <si>
    <t>Záležitosti kultury</t>
  </si>
  <si>
    <t>Zachování a obnova kult.památek</t>
  </si>
  <si>
    <t>Zachování hodnot míst.kult.povědomí</t>
  </si>
  <si>
    <t xml:space="preserve">Činnost registrovaných církví  </t>
  </si>
  <si>
    <t>Zájmová činnost v kultuře (kulturní domy)</t>
  </si>
  <si>
    <t xml:space="preserve">Zájmová činnost, klub.zařízení, rekreace, sport  - dospělí </t>
  </si>
  <si>
    <t xml:space="preserve">Prevence před drogami              </t>
  </si>
  <si>
    <t>Ostatní činnost ve zdravotnictví</t>
  </si>
  <si>
    <t>Dávky a odškodnění válečným veteránům a perzek. osobám</t>
  </si>
  <si>
    <t>Ostatní soc.péče a pomoc dětem a mládeže</t>
  </si>
  <si>
    <t>Penziony pro matky s dětmi</t>
  </si>
  <si>
    <t>Ostatní sociální péče a pomoc rodině a manželství</t>
  </si>
  <si>
    <t>Sociální péče a pomoc vybraným etnikům</t>
  </si>
  <si>
    <t>Soc. pomoc osobám v souv. s živel. pohromou nebo pož.</t>
  </si>
  <si>
    <t>Soc. péče a pomoc ost. skupinám</t>
  </si>
  <si>
    <t xml:space="preserve">Osob. asistence, pečovatelská služba a podpora samostat. bydlení </t>
  </si>
  <si>
    <t>Raná péče a soc. aktivizační sl. pro rodiny s dětmi</t>
  </si>
  <si>
    <t xml:space="preserve">Zvláštní zařízení soc. péče - azylový dům </t>
  </si>
  <si>
    <t>Komunit. plán. v oblasti soc.služeb, lék. vyšetř., znal. pos., tlumočníci</t>
  </si>
  <si>
    <t>Finanční vypořádání min. let - vratky poskytnutých transferů</t>
  </si>
  <si>
    <t>Ostatní činnosti jinde nezařazené - ostat. neivestiční výdaje</t>
  </si>
  <si>
    <t>Mezinárodní spolupráce (jinde nezařazená)</t>
  </si>
  <si>
    <t>VÝDAJE ORJ  50 CELKEM</t>
  </si>
  <si>
    <t>Ozdravování hosp. zvířat a spec. plodin (útulek, čipování psů)</t>
  </si>
  <si>
    <t xml:space="preserve">Pěstební činnost </t>
  </si>
  <si>
    <t>Správa v les. hosp.- činnost odbor. les.hospodáře</t>
  </si>
  <si>
    <t>Celospolečenská funkce lesů - výsadba melioračních dřevin</t>
  </si>
  <si>
    <t>Ostatní záležitosti lesního hospodářství</t>
  </si>
  <si>
    <t>Rybářství - výdaje spojené s myslivostí - hodnocení trofejí</t>
  </si>
  <si>
    <t>Úpravy vodohosp. význam. a vodárenských toků - protipovodňová opatření</t>
  </si>
  <si>
    <t>Ostatní ochrana půdy a spodních vod</t>
  </si>
  <si>
    <t>Ostatní činnosti k ochraně přírody a krajiny</t>
  </si>
  <si>
    <t>Činnost orgánů krizového řízení-dary obcím postiženým povodní</t>
  </si>
  <si>
    <t>Ostatní neinv. výdaje j. n. - místní správa</t>
  </si>
  <si>
    <t>Záležitosti pozem. komunikací j. n. - BESIP</t>
  </si>
  <si>
    <t>Ostatní záležitosti v dopravě</t>
  </si>
  <si>
    <t>Ostatní záležitosti kultury, církví a sděl. prostředků</t>
  </si>
  <si>
    <t>Finanční vypořádání minulých let</t>
  </si>
  <si>
    <t xml:space="preserve">Bezpečnost a veřejný pořádek </t>
  </si>
  <si>
    <t>VÝDAJE ORJ  90 CELKEM</t>
  </si>
  <si>
    <t>Stavební úřad</t>
  </si>
  <si>
    <t>Činnost místní správy</t>
  </si>
  <si>
    <t>Příjmy a výdaje z finančních úvěrových operací-úroky</t>
  </si>
  <si>
    <t>Finanční operace jinde nezař.(daň z příjmu, daň z převodu nemov., DPH)</t>
  </si>
  <si>
    <t>Výdaje finančního vypořádání-vratky nevyčerp.účel.dotací</t>
  </si>
  <si>
    <t>Ostatní činnosti jinde nezařazené - ost. neinv. výdaje</t>
  </si>
  <si>
    <t>VÝDAJE ORJ 110  CELKEM</t>
  </si>
  <si>
    <t>Pitná voda (opravy a udržování,nákup ost. služeb)</t>
  </si>
  <si>
    <t xml:space="preserve">Nebytové hospodářství </t>
  </si>
  <si>
    <t>Zásobování teplem - TEPLO (opravy a údržba)</t>
  </si>
  <si>
    <t>Komunální služby a územní rozvoj</t>
  </si>
  <si>
    <t>Komunální služby a územní rozvoj - výkupy budov</t>
  </si>
  <si>
    <t>Komunální služby a územní rozvoj - výkupy pozemků</t>
  </si>
  <si>
    <t>Ostatní nakládání s odpady-výkup pozemku a nájem za skládku</t>
  </si>
  <si>
    <t>Ostatní činnosti jinde nezařazené</t>
  </si>
  <si>
    <t>CELKEM VÝDAJE MĚSTA</t>
  </si>
  <si>
    <t>Neinvestič. přij. transfery ze SR</t>
  </si>
  <si>
    <t xml:space="preserve">Neinvestič. přij. transfery ze SR </t>
  </si>
  <si>
    <t>Příjmy z poskyt. služeb - Ostat. zál. sdělovacích prostředků</t>
  </si>
  <si>
    <t>Přijaté nekapitálové příspěvky a náhrady - Požární ochrana</t>
  </si>
  <si>
    <t>Příjmy z prodeje ostat. hmot. dlouhodobého majetku - Pož. ochrana</t>
  </si>
  <si>
    <t>Sankční platby přijaté od jiných subjektů - Vnitřní správa</t>
  </si>
  <si>
    <t>Přijaté pojistné náhrady - vnitřní správa - Vnitřní správa</t>
  </si>
  <si>
    <t>Ost. neinvest. přij. transfery ze SR-OP VVV-prior. osa 3</t>
  </si>
  <si>
    <t>Přijaté nekapitálové příspěvky-Sport. zař. v majetku obce (Olympia)</t>
  </si>
  <si>
    <t>Úhr.za dobývání nerostů-změna rozp.skladby (do r.2016 § 2119 pol. 2343)</t>
  </si>
  <si>
    <t>Sankční platby přijaté od jin. subj. - Rybářství</t>
  </si>
  <si>
    <t>Sankční platby přijaté od jin. subj. -  Ost. správa ve vod. hospodářství</t>
  </si>
  <si>
    <t>Přijaté sankční poplatky - Zachování a obnova kulturních památek</t>
  </si>
  <si>
    <t>Přijaté nekapitálové příspěvky jinde nezařaz.-Ostat. zál. v pozem. kom.</t>
  </si>
  <si>
    <t>Ostatní nedaňové příjmy jinde nezařazené-Činnost místní správy</t>
  </si>
  <si>
    <t>Přijaté sankční poplatky - Činnost vnitřní správy</t>
  </si>
  <si>
    <t xml:space="preserve">Ostat. neinv. přij. transfery ze SR - Asistent prev. krim. </t>
  </si>
  <si>
    <t xml:space="preserve">Ostat. neinv. přij. transfery ze SR - </t>
  </si>
  <si>
    <t>Sankční poplatky - Městská policie</t>
  </si>
  <si>
    <t>Přijaté nekapitálové příspěvky jinde nezařazené-Městská policie</t>
  </si>
  <si>
    <t>Ostatní nedaňové příjmy jinde nezařazené - Městská policie</t>
  </si>
  <si>
    <t>Příjmy z prodeje ostat. hmot. dlouhodob. majetku, Městská policie</t>
  </si>
  <si>
    <t>Neidentifikované platby - Ostatní činnosti</t>
  </si>
  <si>
    <t>Příjmy z prodeje ostat. hmot. dlouhodob. majetku - Městská policie</t>
  </si>
  <si>
    <t>Přijaté pojistné náhrady - Městská policie</t>
  </si>
  <si>
    <t>Sankční poplatky - Ost. správa v prům., stavebnictví, obchodu a službách</t>
  </si>
  <si>
    <t>Přijaté nekapitálové příspěvky jinde nezařazené - Činnost místní správy</t>
  </si>
  <si>
    <t>Místní poplatek z ubytovací kapacity</t>
  </si>
  <si>
    <t>Sankční platby přijaté od jiných subjektů - Činnost místní správy</t>
  </si>
  <si>
    <t>Přijaté nekapítálové příspěvky a náhrady - Činnost místní správy</t>
  </si>
  <si>
    <t>Příjmy z podílu na zisku a dividend - AVE, a. s.</t>
  </si>
  <si>
    <t>Neidentifikované příjmy - Ostat. činnosti</t>
  </si>
  <si>
    <t>Příjmy z úroků - Obecné příjmy z fin. operací</t>
  </si>
  <si>
    <t>Zrušený odvod z loterií aj. pod. her kroměz VHP (změna - dříve pol. 1355)</t>
  </si>
  <si>
    <t>Příjmy z poskytování služeb-Bytové hospodářství</t>
  </si>
  <si>
    <t>Příjmy z pronájmu ostat. nemovitostí -Bytové hospodářství</t>
  </si>
  <si>
    <t>Přijaté nekapitálové příspěvky -Bytové hospodářství</t>
  </si>
  <si>
    <t>Příjmy z prodeje ostat. nemovitého maj. - Bytové hospodář.</t>
  </si>
  <si>
    <t>Příjmy z poskytování služeb-Nebytové hospodářství</t>
  </si>
  <si>
    <t>Příjmy z pronájmu ostat. nemovitého maj. - Nebytové hospodář.</t>
  </si>
  <si>
    <t>Přijaté nekapitálové příspěvky a náhrady - Nebytové hospodářství</t>
  </si>
  <si>
    <t>Příjmy z prodeje ostat. nemovitého maj. - Nebytové hospodář.</t>
  </si>
  <si>
    <t>Příjmy z pronájmu movitých věcí - Veřejné osvětlení</t>
  </si>
  <si>
    <t>Příjmy z poskytování služeb - Pohřebnictví</t>
  </si>
  <si>
    <t>Příjmy z pronájmu ost. nemovit. a jejich částí - Pohřebnictví</t>
  </si>
  <si>
    <t>Příjmy z pronájmu movitých věcí - Pohřebnictví</t>
  </si>
  <si>
    <t>Přijaté nekapitálové příspěvky a náhrady - Pohřebnictví</t>
  </si>
  <si>
    <t>Ostatní nedaňové příjmy j. n. - Pohřebnictví</t>
  </si>
  <si>
    <t>Neidentifikované příjmy - Ostatní činnosti j.n.</t>
  </si>
  <si>
    <t>Ostatní  příjmy z vlastní činnosti - Komunál. služby a územní rozvoj j. n.</t>
  </si>
  <si>
    <t xml:space="preserve">Příjmy z pronájmu pozemků </t>
  </si>
  <si>
    <t xml:space="preserve">Příjmy z pronájmu ostatních nemovitostí </t>
  </si>
  <si>
    <t xml:space="preserve">Sankční platby přijaté od jiných subjektů </t>
  </si>
  <si>
    <t xml:space="preserve">Příjmy z prodeje ost. nemovitostí a jejich částí </t>
  </si>
  <si>
    <t xml:space="preserve">Odvádění a čištění odpadních vod  </t>
  </si>
  <si>
    <t>Zájmová činnost v kultuře</t>
  </si>
  <si>
    <t>Využívání a zneškodňování komun. odpadů</t>
  </si>
  <si>
    <t>Osob. asist., peč. služba a podpora samost. bydlení</t>
  </si>
  <si>
    <t>Finanční vypořádání minulých let (vratka dotace)</t>
  </si>
  <si>
    <t>Požární ochrana - dobrovolná část</t>
  </si>
  <si>
    <t xml:space="preserve">Využití vol.času dětí a mládeže    </t>
  </si>
  <si>
    <t>Podpora sport.oddílů - dotace</t>
  </si>
  <si>
    <t xml:space="preserve">Odborné sociál. poradenství </t>
  </si>
  <si>
    <t>Denní stacionáře a centra denních služeb</t>
  </si>
  <si>
    <t xml:space="preserve">Domovy pro osoby sse zdr. post. a domovy se zvl. režimem </t>
  </si>
  <si>
    <t xml:space="preserve">Sportov.zařízení v maj. obce - zázemí Olympia </t>
  </si>
  <si>
    <t xml:space="preserve">Ostat. služby a čin. v oblasti soc. péče </t>
  </si>
  <si>
    <t>Sociální služby poskyt. ve zdrav. zaříz. ústav. péče</t>
  </si>
  <si>
    <t>Ostat. služby a čin. v oblasti soc. prevence</t>
  </si>
  <si>
    <t>Sportovní zařízení v majetku obce - Tereza</t>
  </si>
  <si>
    <t>Zachování a obnova kulturních památek</t>
  </si>
  <si>
    <t>Činnost místní správy - zálohy vedlejším příjmovým pokladnám</t>
  </si>
  <si>
    <t>Prevence kriminality - projekty APK ,Domovník,SAB,MKDS</t>
  </si>
  <si>
    <t>Ozdrav. hosp. zvířat a zvl. vet. péče - Útulek Bulhary</t>
  </si>
  <si>
    <t xml:space="preserve">Film. tvorba, distribuce, kina </t>
  </si>
  <si>
    <t>Neinv. přij. transfery od krajů - Odborné sociál. poradenství</t>
  </si>
  <si>
    <t>Přijaté pojistné náhrady - Záležitosti pozemních komunikací</t>
  </si>
  <si>
    <t>Odvod z loterií apod. her kromě z VHP</t>
  </si>
  <si>
    <t>ost. služby a činnosti v oblasti soc. péče</t>
  </si>
  <si>
    <t>Sociální rehabilitace</t>
  </si>
  <si>
    <t>Krizová pomoc</t>
  </si>
  <si>
    <t>Teréní programy</t>
  </si>
  <si>
    <t>Sankční poplatky přijaté od jiných subjektů - činnost místní správy</t>
  </si>
  <si>
    <t>Účelové dotace na kulturní akce (aktivity)</t>
  </si>
  <si>
    <t>Ostat. neinv. přij. transfery ze SR - Domovníci</t>
  </si>
  <si>
    <t>Využití volného času dětí a mládeže</t>
  </si>
  <si>
    <t>Přijaté sankční platby od jiných subjektů - Ostat. čin. k ochraně přírody a krajiny</t>
  </si>
  <si>
    <t>Příjmy z pronájmu ost. nemovitostí- ozdrav. hosp. zvířat a zvl. vet. péče</t>
  </si>
  <si>
    <t>Bezpečnost a veřejný pořádek - poštovní služby</t>
  </si>
  <si>
    <t>Neinv. přij. transfery od krajů - Zkvalitnění služeb TIC</t>
  </si>
  <si>
    <t>Neinv. přij. transfery od krajů - Dotace na kulturu</t>
  </si>
  <si>
    <t>Ostatní tělovýchovná činnost</t>
  </si>
  <si>
    <t xml:space="preserve">Celospolečenská funkce lesů </t>
  </si>
  <si>
    <t>Splátky půjčených prostředků od obyvatelstva</t>
  </si>
  <si>
    <t>Volby prezidenta ČR</t>
  </si>
  <si>
    <t>Mezinár. Hokej. Turnaj Memoriál Ivana Hlinky</t>
  </si>
  <si>
    <t xml:space="preserve">Ostat. soc. péče a pomoc ostat. skup. obyvatelstva </t>
  </si>
  <si>
    <t>Volby do parlamentu ČR</t>
  </si>
  <si>
    <t>Azyl. domy, nízkoprahové denní centra a noclehárny</t>
  </si>
  <si>
    <t>Neidentifikované příjmy</t>
  </si>
  <si>
    <t>Příjmy z prodeje hmotného dlouh. majetku</t>
  </si>
  <si>
    <t>Sankční popltaky - odvod hotovosti za vybrané pokutové bloky</t>
  </si>
  <si>
    <t>Přijaté nekapitálové příspěvky a náhrady - činnost místní správy</t>
  </si>
  <si>
    <t>Ostatní záležitosti pož. ochrany a int. zách. syst.</t>
  </si>
  <si>
    <t xml:space="preserve">                                       ROZPOČET  VÝDAJŮ  NA  ROK  2018</t>
  </si>
  <si>
    <t>Ostatní nedaňové příjmy jinde  nezařazené</t>
  </si>
  <si>
    <t>Sankční platby přijaté od jin. subj. -ost. správa v prům.,obch., stav. a službách</t>
  </si>
  <si>
    <t>Přijaté nekapitálové příspěvky  - ost. správa v prům.,obch., stav. a službách</t>
  </si>
  <si>
    <t>Sankční poplatky-Ostat. záležitosti v silniční dopravě veř. službami</t>
  </si>
  <si>
    <t>Sankční poplatky-Ost. služby a činnosti v oblasti soc. prevence</t>
  </si>
  <si>
    <t>Sankční poplatky - Odvod hotovosti za pokutové bloky</t>
  </si>
  <si>
    <t>Neinv. příjaté dotace od obcí - Veřejnoprávní smlouvy</t>
  </si>
  <si>
    <t>Přijaté pojistné náhr. - Azyl. domy,nízkoprah. denní centra, noclehárny</t>
  </si>
  <si>
    <t>Nespecifikované rezervy - ost. činnosti jinde neuvedené</t>
  </si>
  <si>
    <t>VÝDAJE ORJ 30  CELKEM</t>
  </si>
  <si>
    <t>Ostatní neinvestiční výdaje - ostatní činnosti</t>
  </si>
  <si>
    <t>Průvodcovské a předčitatelské služby</t>
  </si>
  <si>
    <t>Ostatní správa v prům.,obch., stav. a službách</t>
  </si>
  <si>
    <t>Dopravní oblužnost - zajišťování autobusů</t>
  </si>
  <si>
    <t>Monitoring ochrany ovzduší</t>
  </si>
  <si>
    <t>Sankční poplatky-Ostat. záležitosti pozemních komunikací</t>
  </si>
  <si>
    <t>Ost. výdaje související se soc. poradenstvím</t>
  </si>
  <si>
    <t>Sociálně-právní ochrana dětí</t>
  </si>
  <si>
    <t>Účelové dotace na rozvoj inf. sítě veřejných knih.</t>
  </si>
  <si>
    <t>Odvody příspěvkovým organizacím - Domov seniorů</t>
  </si>
  <si>
    <t>Úpravy drobných vodních toků</t>
  </si>
  <si>
    <t>Mateřské školy</t>
  </si>
  <si>
    <t>Přijaté nekapitálové příspěvky - Ost. správa v prům., obch.,stav. a službách</t>
  </si>
  <si>
    <t xml:space="preserve">Cestovní ruch  </t>
  </si>
  <si>
    <t>Přijaté nekapitál. přísp. a náhrady - Domov seniorů</t>
  </si>
  <si>
    <t>Přijaté dary na pořízení dlouhodobého maj.  - Památník svornosti</t>
  </si>
  <si>
    <t>Neinv. přij.transf. od krajů - čistota cyklostezek</t>
  </si>
  <si>
    <t>Neinv. přij.transf. od krajů - Zdravé město Břeclav</t>
  </si>
  <si>
    <t>Neinv. přij.transf. od krajů - Environmentální rok v Břeclavi</t>
  </si>
  <si>
    <t>Sankční platby přijaté od jiných subjektů - silnice, propadlá jistina</t>
  </si>
  <si>
    <t>Přijaté nekapitál. přísp. a náhrady - silnice - el. energie</t>
  </si>
  <si>
    <t>Příjmy z poskyt. služeb a výrobků - reklama na akcích Zdravého města</t>
  </si>
  <si>
    <t>Přijaté nekapitál. přísp. a náhrady - využív. a zneškod. komun. odpadů</t>
  </si>
  <si>
    <t>Přijaté nekapitál. přísp. a náhrady - veřejné osvětlení - el. energie</t>
  </si>
  <si>
    <t>Přijaté neinvestiční dary - prodej hraček</t>
  </si>
  <si>
    <t>Investiční přijaté transfery ze státních fondů - Na Pěšině, Herbenova</t>
  </si>
  <si>
    <t>Investiční přijaté transfery ze státních fondů - Přírodní zahrada MŠ Kpt. Nálepky</t>
  </si>
  <si>
    <t>Investiční přijaté transfery od mezinárodních institucí - Památník svornosti</t>
  </si>
  <si>
    <t>Neinvestiční transfery od mezinárodních institucí - Památník svornosti</t>
  </si>
  <si>
    <t>Neinvestiční transfery ze státních fondů - Englická alej</t>
  </si>
  <si>
    <t>Kanalizace, odpadní vody</t>
  </si>
  <si>
    <t>Příjmy z prodeje akcií</t>
  </si>
  <si>
    <t>Výkon soc. práce</t>
  </si>
  <si>
    <t>Přijatý  neinvestiční transfer -Komplex.podpora začleň.města</t>
  </si>
  <si>
    <t>VÝDAJE ORJ 10  CELKEM</t>
  </si>
  <si>
    <t>VÝDAJE ORJ 100 CELKEM</t>
  </si>
  <si>
    <t>Celkem ORJ 120</t>
  </si>
  <si>
    <t>PŘÍJMY ORJ 10 CELKEM</t>
  </si>
  <si>
    <t>Ost. Inv. transfery přijaté ze SR - prevence kriminality - MKDS</t>
  </si>
  <si>
    <t>TECHNICKÉ SLUŽBY - organizační složka</t>
  </si>
  <si>
    <t>ODBOR SPRÁVNÍCH ČINNOSTÍ</t>
  </si>
  <si>
    <t>ODBOR STAVEBNÍHO ŘÁDU,ÚZEMNÍHO PLÁNOVÁNÍ A ŽIVOTNÍHO PROSTŘEDÍ</t>
  </si>
  <si>
    <t xml:space="preserve">% </t>
  </si>
  <si>
    <t>čerpání</t>
  </si>
  <si>
    <t>Město: Břeclav</t>
  </si>
  <si>
    <t>v tis. Kč</t>
  </si>
  <si>
    <t>TEXT</t>
  </si>
  <si>
    <t>Rozpočet schválený</t>
  </si>
  <si>
    <t>Rozpočet upravený</t>
  </si>
  <si>
    <t xml:space="preserve">Index </t>
  </si>
  <si>
    <t>minus konsolidace</t>
  </si>
  <si>
    <t>plnění</t>
  </si>
  <si>
    <t xml:space="preserve">          Daňové příjmy</t>
  </si>
  <si>
    <t xml:space="preserve">          Nedaňové příjmy</t>
  </si>
  <si>
    <t xml:space="preserve">          Kapitálové příjmy</t>
  </si>
  <si>
    <t xml:space="preserve">          Přijaté dotace-konsolidace */</t>
  </si>
  <si>
    <t>Příjmy celkem</t>
  </si>
  <si>
    <t xml:space="preserve">          Běžné výdaje-konsolidace */</t>
  </si>
  <si>
    <t xml:space="preserve">          Kapitálové výdaje</t>
  </si>
  <si>
    <t>Výdaje celkem</t>
  </si>
  <si>
    <t xml:space="preserve">Výsledek hospodaření </t>
  </si>
  <si>
    <t xml:space="preserve">          Přebytek ve výši</t>
  </si>
  <si>
    <t xml:space="preserve">          Schodek ve výši</t>
  </si>
  <si>
    <t>*/ Poznámka: konsolidace = převody z rozpočtových účtů a ostatní převody z vlastních fondů (sociálního),</t>
  </si>
  <si>
    <t xml:space="preserve">                       kdy dochází pouze k přesunu finančních prostředků mezi účty.</t>
  </si>
  <si>
    <t>Krátkodobý termínovaný vklad</t>
  </si>
  <si>
    <t>Přijaté nekapitál. přísp. a náhrady - silnice</t>
  </si>
  <si>
    <t>Ostat. neinv. přij. transfery - ,,Kontrolní systém města Břeclavi"</t>
  </si>
  <si>
    <t>Odvody příspěvkovým organizacím - Základní školy</t>
  </si>
  <si>
    <t>Ost. činnosti j. n. - neidentifikovatelné příjmy</t>
  </si>
  <si>
    <t>%</t>
  </si>
  <si>
    <t>Ostatní nedaňové příjmy jinde nezařazené.</t>
  </si>
  <si>
    <t xml:space="preserve">příjem pokladny poslední den v měsíci, odvedený nočním </t>
  </si>
  <si>
    <t>trezorem a připsaný na účet 1. den následujícího měsíce.</t>
  </si>
  <si>
    <t>Ostatní nedaňové příjmy jinde nezařazené - platba kartou</t>
  </si>
  <si>
    <t>PŘÍJMY ORJ 8888 a 9999 CELKEM</t>
  </si>
  <si>
    <t>Rozpočtová rezerva města (OEK)</t>
  </si>
  <si>
    <t>Přijaté nekapitálové příspěvky - JSDH (požární ochrana)</t>
  </si>
  <si>
    <t>Daň z příjmu fyz. osob placená plátci (ze závislé činnosti)</t>
  </si>
  <si>
    <t>Daň z příjmu fyz. osob placená poplatníky</t>
  </si>
  <si>
    <t>Daň z příjmu fyz. osob vybíraná srážkou (podle zvl. sazby)</t>
  </si>
  <si>
    <t xml:space="preserve">Daň z hazardních her </t>
  </si>
  <si>
    <t>Ostatní investiční transfery ze SR - Domov seniorů, přístavba kuchyně</t>
  </si>
  <si>
    <t>Komunální služby a územní rozvoj j.n.</t>
  </si>
  <si>
    <t>Ostatní činnosti j. n. - ost. neinv. výdaje</t>
  </si>
  <si>
    <t>Přijaté nekapitálové příspěvky - Sankční platby</t>
  </si>
  <si>
    <t>Splátky půjčených prostředků od přísp. Organizací</t>
  </si>
  <si>
    <t>Ost. činnosti souvis. se službami pro obyvatelstvo</t>
  </si>
  <si>
    <t>Krizová opatření</t>
  </si>
  <si>
    <t>Sl. násl. péče, terapeutické komunity a kontak. Centra</t>
  </si>
  <si>
    <t>Ost. neinv. přijaté transfery ze SR (SPOD)</t>
  </si>
  <si>
    <t>Ost. neinv. přijaté transfery ze SR (soc. práce)</t>
  </si>
  <si>
    <t>Pořízení, zachování a obnova hodnot nár. hist. povědomí</t>
  </si>
  <si>
    <t>Ost. záležitosti kultury</t>
  </si>
  <si>
    <t>Ost. služby a činnosti v oblasti soc. prevence</t>
  </si>
  <si>
    <t>Ost. nedaňové příjmy jinde nezařazené</t>
  </si>
  <si>
    <t>Ostat. neinv. přij. transfery ze SR - Forenzní iden. značení kol 2019</t>
  </si>
  <si>
    <t>Ost. činnosti jinde neuvedené</t>
  </si>
  <si>
    <t>ODPA</t>
  </si>
  <si>
    <t>Pol.</t>
  </si>
  <si>
    <t>Neinv. přijaté transfery od krajů - údržba cyklistických stezek</t>
  </si>
  <si>
    <t>Příjmy z poskyt. služeb - ost. zál. bydlení, kom. služeb a územ. rozvoje</t>
  </si>
  <si>
    <t>Příjmy z pronájmu ost. nem. věcí - bytové hospodářství</t>
  </si>
  <si>
    <t>Ost. činnosti související se službami pro obyvatelstvo</t>
  </si>
  <si>
    <t>Příjmy z poskytování služeb a výrobků (komunální služby a územní rozvoj j.n.)</t>
  </si>
  <si>
    <t>Ost. neinv. přijaté transfery ze SR (Komplex. podp. soc. začleňování m. Břeclavi)</t>
  </si>
  <si>
    <t>Přijaté nekapitálové příspěvky jinde nezař.-využití volného času dětí a mládeže</t>
  </si>
  <si>
    <t>Neinv. přij. transfery od krajů - mezinárodní hokej, turnaj Memoriál Ivana Hlinky</t>
  </si>
  <si>
    <t>Ostatní přijaté vratky transferů- Mateřské školy</t>
  </si>
  <si>
    <t>Ostatní investiční transfery ze SR - revitalizace veř. osvětlení ,,Na Valtické"</t>
  </si>
  <si>
    <t>Sportov.zařízení v maj. obce - nákup majetkových podílů</t>
  </si>
  <si>
    <t>Ostatní neinv.přijaté transfery ze SR</t>
  </si>
  <si>
    <t>Investiční přijaté transfery od mezinárodních institucí</t>
  </si>
  <si>
    <t>Neinv. přijaté transfery od mezinárodních institucí</t>
  </si>
  <si>
    <t>Ost. nedaňové příjmy jinde nezař. - provoz veř. silniční dopravy</t>
  </si>
  <si>
    <t>Ostatní přijaté vratky transferů - finanční vypořádání minulých let</t>
  </si>
  <si>
    <t xml:space="preserve">Neinv. příjaté dotace od obcí </t>
  </si>
  <si>
    <t>Přijaté nekapitál. přísp. a náhrady-zachování a obnova kultur. památek nár. histor. povědomí</t>
  </si>
  <si>
    <t>Přijaté příspěvky na pořízení dlouhodob. maj.-zachování a obnova kultur. památek nár. histor. povědomí</t>
  </si>
  <si>
    <t>Ostatní všeobecná vnitřní správa j.n.</t>
  </si>
  <si>
    <t xml:space="preserve">Mezinár. hokej. turnaj Memoriál Ivan Hlinka </t>
  </si>
  <si>
    <t>Ostat. neinv. přij. transfery - Akceschopnost JSDH obce</t>
  </si>
  <si>
    <t>Příjmy z prodeje krát. a drobného dlouhod. majetku - Činnost místní správy</t>
  </si>
  <si>
    <t>Inv. transfery od krajů - rekonstrukce stezky hráze St. Břeclav  - areál Na Vodě"</t>
  </si>
  <si>
    <t>Ostatní nedaňpvé příjmy j.n. - provoz veř. silniční dopravy</t>
  </si>
  <si>
    <t>Neinv. přij. transfery od krajů - ostatní činnost</t>
  </si>
  <si>
    <t>Přijaté neinv. dary - ost. záležitosti soc. věcí a politiky zaměstnanosti</t>
  </si>
  <si>
    <t xml:space="preserve">Příjmy z prodeje ost. hmotného dlouhodobého majetku </t>
  </si>
  <si>
    <t xml:space="preserve">Místní poplatek za komunální odpad </t>
  </si>
  <si>
    <t>Inv. transfery od krajů - Zámek Břeclav - jižní věž</t>
  </si>
  <si>
    <t>Přijaté nekapitál. přísp. a náhrady - ost. záležitosti pozemních komunikací</t>
  </si>
  <si>
    <t>Ost. záležitosti bydlení, kom. služeb a územ. rozvoje</t>
  </si>
  <si>
    <t>ODBOR SOCIÁLNÍCH VĚCÍ</t>
  </si>
  <si>
    <t>PŘÍJMY ORJ 20 CELKEM</t>
  </si>
  <si>
    <t>Ostat. neinv. přij. transfery -,,Komplexní podpora soc. začleňování města Břeclavi"</t>
  </si>
  <si>
    <t xml:space="preserve">Neinvestiční přijaté transfery od obcí </t>
  </si>
  <si>
    <t>Ostat. neinv. přij. transfery ze st. rozpočtu - aktivní politika zam. VPP</t>
  </si>
  <si>
    <t>Sankční poplatky-ostat. záležitosti v dopravě</t>
  </si>
  <si>
    <t>Přijaté nekapitálové příspěvky-ost. čin. ve zdravotnictví</t>
  </si>
  <si>
    <t>Přijaté nekapitálové příspěvky - činnost místní správy</t>
  </si>
  <si>
    <t>Přijaté sankční poplatky -Ost. nakládání s odpady</t>
  </si>
  <si>
    <t>Příjmy z pronájmu ost. nemovitostí-Film. tvorba, distribuce, kina</t>
  </si>
  <si>
    <t>VÝDAJE ORJ 20  CELKEM</t>
  </si>
  <si>
    <t>Sociálně terapeutické dílny</t>
  </si>
  <si>
    <t>Ost. činnosti souvis. se službami pro obyvatelstvo (Senior taxi)</t>
  </si>
  <si>
    <t>Komunální služby a územní rozvoj j. n. (Tereza)</t>
  </si>
  <si>
    <t>Sběr a svoz komunálních odpadů - sběrné dvory</t>
  </si>
  <si>
    <t>Přijaté pojistné náhrady - ost. záležitosti pozemních komunikací</t>
  </si>
  <si>
    <t xml:space="preserve">Přijaté nekapitál. přísp. a náhrady - zeleň </t>
  </si>
  <si>
    <t>Ostat. přij. vratky transferů - příspěvek na živobytí</t>
  </si>
  <si>
    <t>Příjaté neinv. dary - ost. záležitosti sov. věcí a politiky zaměstanosti</t>
  </si>
  <si>
    <t xml:space="preserve">Převody z ost. vlastních fondů </t>
  </si>
  <si>
    <t>Příjmy z poskytovaných služeb - ost. záležitosti sdělovacích prostředků</t>
  </si>
  <si>
    <t>Příjmy z pronájmu pozemků - činnost místní správy</t>
  </si>
  <si>
    <t>Příjmy z poskytovaných služeb - místní relace - činnost místní správy</t>
  </si>
  <si>
    <t>Příjmy z pronájmu ostatních nemovitostí - činnost místní správy</t>
  </si>
  <si>
    <t>Příjmy z prodeje ost. hmotného dlouhodobého majetku - činnost místní správy</t>
  </si>
  <si>
    <t>Příjaté dary na pořízení dlouhod. majetku - činnost místní správy</t>
  </si>
  <si>
    <t>Příjmy z poskytování služeb - ost. záležitosti kultury, církví a sděl. prostř.</t>
  </si>
  <si>
    <t>Přijaté nekapitálové příspěvky a náhr. - ost. správa v prům., obch., stav. a služ.</t>
  </si>
  <si>
    <t>Příjmy z pronájmu ost. nem. věcí a jejich částí - bytové hospodářství</t>
  </si>
  <si>
    <t>Ost. přijaté vratky transferů - finanční vypořádání minulých let</t>
  </si>
  <si>
    <t>Přijaté nekapitálové prostř. a náhr. - nebytové hospodářství</t>
  </si>
  <si>
    <t>Ostatní nedaňové příjmy jinde nezařazené - ost. záležitosti pozemních komunikací</t>
  </si>
  <si>
    <t>Ost. příjmy z vlastní činnosti - sběr a svoz ost. odpadů</t>
  </si>
  <si>
    <t>Příjmy z poskytování služeb a výrobků (péče o vzhled obcí a zeleň)</t>
  </si>
  <si>
    <t>Neidentifikovatelné příjmy - ost. činnosti j.n.</t>
  </si>
  <si>
    <t>Ostat. neinv. přij. transfery  - projekt ,,Kvalita, efektivita, inovace"</t>
  </si>
  <si>
    <t>Přijaté nekapitálové příspěvky - ost. záležitosti v dopravě</t>
  </si>
  <si>
    <t>Přijaté pojistné náhrady - Nebytové hospodářství</t>
  </si>
  <si>
    <t>Ost. neinv. přijaté transfery ze SR - Aktivní politika zam. pro obce</t>
  </si>
  <si>
    <t xml:space="preserve">Příjmy z poskytování služeb a výrobků - Záležitosti krizového řízení j.n. </t>
  </si>
  <si>
    <t xml:space="preserve">Ost. služby a činnosti v oblasti soc. prevence - sankční platby </t>
  </si>
  <si>
    <t>Ostat. neinv. přij. transfery ze st. rozpočtu - aktivní politika zam. OPZ-VPP</t>
  </si>
  <si>
    <t>Příjmy z úroků - obecné příjmy a výdaje z finančních operací</t>
  </si>
  <si>
    <t>převod z termínovaného vkladu</t>
  </si>
  <si>
    <t>Ost. nedaňové příjmy jinde nezařazené - ost. činnost souvis. se služ. pro obyv.</t>
  </si>
  <si>
    <t>Fin. vypořádání minulých let - Ost. příjmy z fin. vypoř. předch. let od jin. veř. rozp.</t>
  </si>
  <si>
    <t>Příjmy z poskytování služeb a výrobků-Komunální služby</t>
  </si>
  <si>
    <t>Ost. neinv. trans. ze SR - projekt ,,Odstraňování bariér při vstupu na trh práce"</t>
  </si>
  <si>
    <t>Příjmy z poskytování služeb a výrobků - sběr a svoz komunálních odpadů</t>
  </si>
  <si>
    <t xml:space="preserve">Příjmy z poskytování služeb a výrobků - podpora ost. produkčních činností </t>
  </si>
  <si>
    <t xml:space="preserve">Ost. neinv. transfery ze SR - Integrace cizinců ve městě </t>
  </si>
  <si>
    <t>Neinvestiční přijaté transfery od krajů</t>
  </si>
  <si>
    <t>Splátky půjčených prostř. od obyvatelstva</t>
  </si>
  <si>
    <t>Řešení naléhavých potřeb-soc. služby - Domov seniorů</t>
  </si>
  <si>
    <t>Neinv. přij. transfery od krajů - Poskyt. sociál. služeb - Domov seniorů</t>
  </si>
  <si>
    <t>Neinv. přij. transfery od krajů - Krajský úřad JmK Brno - Domov seniorů</t>
  </si>
  <si>
    <t>Ostatní neinv. přijaté transfery ze SR - projekt ,,Domovník - preventista"</t>
  </si>
  <si>
    <t>Ost. soc. péče a pomoc ost. skupé. Obyvatelstva</t>
  </si>
  <si>
    <t>Čin. míst. správy</t>
  </si>
  <si>
    <t>Neinvestič. přij. transf. ze SR - volby do Senátu a zastupitelstev krajů</t>
  </si>
  <si>
    <t>Ostat. neinv. přij. transfery ze SR - Asistent prevence kriminality</t>
  </si>
  <si>
    <t xml:space="preserve">Inv. přij. transfery od krajů - dovybavení venk. zázemí děts. dopr. hřiště </t>
  </si>
  <si>
    <t>Neinv. přij. transfery ze SR - jednorázový příspěvek obcím (kompenzační bonus)</t>
  </si>
  <si>
    <t>Inv. transfery ze SR - ZŠ Kupkova 1</t>
  </si>
  <si>
    <t xml:space="preserve">Neinv. transfery z kraje </t>
  </si>
  <si>
    <t>Neinv. transfery z kraje - Základní školy</t>
  </si>
  <si>
    <t>Neinv. dotace ze SR - prioritní osa 3 - Základní školy</t>
  </si>
  <si>
    <t>Účelové dotace podle zák. o st. památkové péči - Zámek Břeclav - jižní věž</t>
  </si>
  <si>
    <t>Ost. neinv. přijaté transfery ze SR - OPZ-VPP</t>
  </si>
  <si>
    <t>Ostat. přij. vratky transferů - finanční vypořádání minulých let</t>
  </si>
  <si>
    <t>Neidentifik. příjmy - ostatní nedaňové příjmy jinde nezařazené</t>
  </si>
  <si>
    <t>Ost. zdr. programy - Domov se zvl. Režimem</t>
  </si>
  <si>
    <t>Ost. nedaňové příjmy j.n. - činnost místní správy</t>
  </si>
  <si>
    <t>Ostatní nedaňové příjmy jinde nezařazené - provoz veřejné silniční dopravy</t>
  </si>
  <si>
    <t>Přijaté nekap. příspěvky a náhrady - ost. soc. péče a pomoc dětem a mládeži</t>
  </si>
  <si>
    <t>COVID 19 - peněžní náhrady -Domov se zvl. režimem</t>
  </si>
  <si>
    <t>Ostat. neinv. přij. transfery ze SR- projekt ,,TagBust"</t>
  </si>
  <si>
    <t>Přijaté nekapitálové příspěvky a náhr. - Správa v lesním hospodářství</t>
  </si>
  <si>
    <t>Odvody přísp. org. - činnosti muzeí a galerií</t>
  </si>
  <si>
    <t>Přijaté dary na pořízení dlouhod. maj. - činnost místní správy</t>
  </si>
  <si>
    <t>Odborné soc. poradenství</t>
  </si>
  <si>
    <t xml:space="preserve">                                                ROZPOČET PŘÍJMŮ NA ROK 2021</t>
  </si>
  <si>
    <t>ROZPOČET VÝDAJŮ NA ROK 2021</t>
  </si>
  <si>
    <t>1-12/2021</t>
  </si>
  <si>
    <t>Sankční platby přijaté od jin. subj. - Ost. správa v zemědělství</t>
  </si>
  <si>
    <t>Příjmy z prodeje ost. hmotného dlouhodobého maj.</t>
  </si>
  <si>
    <t>Přijaté nekapitálové příspěvky - ost- záležitosti kultury</t>
  </si>
  <si>
    <t>Investiční přijaté transfery ze státních fondů - Učebna pod nebem - ZŠ Na Valtické, Břeclav</t>
  </si>
  <si>
    <t>Investiční přijaté transfery ze státních fondů - Hmyzí zahrada - MŠ Kupkova, Břeclav</t>
  </si>
  <si>
    <t>Investiční přijaté transfery ze státních fondů - Přírodní zahrada MŠ Na Valtické</t>
  </si>
  <si>
    <t>Investiční přijaté transfery ze státních fondů - Venkovní učebna ZŠ J. Noháče</t>
  </si>
  <si>
    <t>Ostatní investiční transfery ze SR - ZŠ Komenského - speciální učebny</t>
  </si>
  <si>
    <t xml:space="preserve">Domovy pro osoby se zdr. post. a domovy se zvl. režimem </t>
  </si>
  <si>
    <t>Sankční platby přijaté od jiných subj. - Čin. org. krizového řízení</t>
  </si>
  <si>
    <t>Příjmy z poskytování služeb a výrobků - Činnost místní správy</t>
  </si>
  <si>
    <t>Přijaté nekapitálové příspěvky - sběr a svoz komunálních odpadů</t>
  </si>
  <si>
    <t>Místní poplatek z pobytu</t>
  </si>
  <si>
    <t>Neinv. transf. z všeob. pokl. správy SR-Asistence pro sčítací komisaře SLBD 2021</t>
  </si>
  <si>
    <t>Ost. inv. přijaté transfery ze SR - OPŽP - Systém svozu v Břeclavi</t>
  </si>
  <si>
    <t>Přijaté dary na pořízení dlouh. maj. - ost. zál. bydlení, kom. služeb a územ. rozvoje</t>
  </si>
  <si>
    <t>Zrušené místní poplatky</t>
  </si>
  <si>
    <t>Ost. neinvest. přij. transfery ze SR - OPZ - ZŠ Slovácká</t>
  </si>
  <si>
    <t>Ost. neinvest. přij. transfery ze SR - OPZ - projekt ,,E-ÚŘAD"</t>
  </si>
  <si>
    <t>Ost. inv. přij. transfery ze SR - OPZ - projekt ,,E-ÚŘAD"</t>
  </si>
  <si>
    <t>Přijaté nekapitál. přísp. a náhrady -  (komunální služby a územní rozvoj j.n.)</t>
  </si>
  <si>
    <t>Ost. nedaňové příjmy j. n.  - Ostatní činnosti</t>
  </si>
  <si>
    <t>Ost. neinvest. přij. transfery ze SR-OP VVV-řešení naléhavých potřeb při zab. soc. služeb</t>
  </si>
  <si>
    <t>Ost. neinv. přijaté transfery ze SR (Soc. práce)</t>
  </si>
  <si>
    <t>Účelové dotace na rozvoj inf. sítě veř. knihoven - Městská knihovna</t>
  </si>
  <si>
    <t>Ost. neinv. přijaté transfery ze SR - OPŽP - Systém sběru v Břeclavi</t>
  </si>
  <si>
    <t>Ost. inv. přijaté transfery- program na podporu úspor energie - EFEKT VO města</t>
  </si>
  <si>
    <t>Neinvestič. přij. transfery od krajů -  Dovybavení jednotek JSDH</t>
  </si>
  <si>
    <t>Neinv. příjaté dotace od obcí - Tornádo 2021</t>
  </si>
  <si>
    <t>Neinv. přij. transfery od krajů - Kulturní akce</t>
  </si>
  <si>
    <t>Neinv. přij. transfery od krajů -Tornádo 2021</t>
  </si>
  <si>
    <t>Neinv. přij. transfery od krajů - projekt ,,Záhneme za jeden provaz" ZŠ Slovácká</t>
  </si>
  <si>
    <t>Neinv. přij. transfery z kraje - projet na poskyt.</t>
  </si>
  <si>
    <t>Přijaté neinv. dary-ost. spr. v obl. hosp. opatření pro krizové stavy (Tornádo 2021)</t>
  </si>
  <si>
    <t>Neinv. přij. transfery od krajů - dovybavení dětského dopr. hřiště</t>
  </si>
  <si>
    <t>Ostatní investiční transfery ze SR - IROP -rekonstr. autobus. zastávky CH.N.V.</t>
  </si>
  <si>
    <t xml:space="preserve">Ost. inv. transf. ze SR - Úpr. křiž. Mládežnická x Bratislavská pro cyklostezku </t>
  </si>
  <si>
    <t>Ost. neinv. přijaté transfery zeSR - OPŽP - Systém svozu v Břeclavi</t>
  </si>
  <si>
    <t>Ost. inv. přijaté transfery ze SR - OPŽP - Systém sběru v Břeclavi</t>
  </si>
  <si>
    <t>Inv. transfery od krajů - dovybavení dětského dopr. hřiště</t>
  </si>
  <si>
    <t>Ost. správa v obl. hosp. opatření pro krizové stavy</t>
  </si>
  <si>
    <t>Ozdravování hosp. zvířat a spec. plodin</t>
  </si>
  <si>
    <t>Neinv. přij. transfery od krajů - oprava ,,Božích muk" ze Staré Břeclavi</t>
  </si>
  <si>
    <t>Příjmy z prodeje pozemků - (komunální služby a územní rozvoj j.n.)</t>
  </si>
  <si>
    <t>Neinv. přijaté transfery od krajů - udržování čistoty cyklistických komunikací</t>
  </si>
  <si>
    <t>Přijaté sankční platby od jiných subjektů - Ost. správa v ochraně život. prostř.</t>
  </si>
  <si>
    <t>Účelové dotace na kulturní akce - MMG</t>
  </si>
  <si>
    <t>Ostatní neinv. přijaté transfery ze SR - OPŽP ,,Zeleň Lidická, Jánský dvůr</t>
  </si>
  <si>
    <t xml:space="preserve">Ostatní finanční operace </t>
  </si>
  <si>
    <t>Přijaté pojistné náhrady - veřejné osvětlení</t>
  </si>
  <si>
    <t>Přijaté nekap. příspěvky a náhrady - ost. činnosti ve zdravotnictví</t>
  </si>
  <si>
    <t>Přijaté nekap. příspěvky a náhrady-ost. služby a činnosti v oblasti soc. prevence</t>
  </si>
  <si>
    <t>Ost. nedaňové příjmy - ost. činnosti j.n.</t>
  </si>
  <si>
    <t>Neinvestič. přij. transfery od krajů - dotace EVVO</t>
  </si>
  <si>
    <t xml:space="preserve">Přijaté neinv. dary - požární ochrana </t>
  </si>
  <si>
    <t>Ostat. neinv. přij. transfery ze SR - fin. ohod. strážníků v době epidemie Covid 19</t>
  </si>
  <si>
    <t>Ostat. invest. přij. transf. ze SR - modernizace MKDS 2021</t>
  </si>
  <si>
    <t xml:space="preserve">Inv. transfery ze SR z MŠMT - ZŠ J. Noháče </t>
  </si>
  <si>
    <t>Ost. inv. transf. ze SR - IROP - Cyklostezka Bratislavská - etapa zadní brána Gumotex</t>
  </si>
  <si>
    <t>Ost. inv. transf. ze SR - IROP - Cyklostezka Včelínek</t>
  </si>
  <si>
    <t>Přijaté pojistné náhrady - Mateřské školy</t>
  </si>
  <si>
    <t>Příjmy z prodeje ost. hmotného dlouhodobého majetku - požární ochrana</t>
  </si>
  <si>
    <t>Inv. přijaté transfery od krajů - Dotace na kulturu</t>
  </si>
  <si>
    <t>Inv. transfery od krajů - Cyklostezka Včelínek - etapa stavidlo</t>
  </si>
  <si>
    <t xml:space="preserve">                    Tabulka doplňujících ukazatelů za období 12/2021</t>
  </si>
  <si>
    <t>Ost. neinv. přijaté transfery ze SR -RE-USE - centra ve městě Břeclav</t>
  </si>
  <si>
    <t>Příjmy z prodeje krátk. a dlouh. majetku - sběr a zpracování druhotných surovin</t>
  </si>
  <si>
    <t>Přijaté nekapitál. přísp. a náhrady - provoz veř. silniční dopravy</t>
  </si>
  <si>
    <t>Ostat. neinv. přij. transfery ze st. rozpočtu - očkování proti Covid 19</t>
  </si>
  <si>
    <t>Ostat. neinv. přij. transfery ze st. rozpočtu - krizové situace (Tornádo 2021)</t>
  </si>
  <si>
    <t>Inv. přij. transfery ze st. rozpočtu - očkování proti Covid 19</t>
  </si>
  <si>
    <t>Ostat. neinv. přij. transfery ze st. rozpočtu - Akceschopnost JSDH obce</t>
  </si>
  <si>
    <t xml:space="preserve">REZERVA MĚSTA  U ORJ 110 - ODBOR EKONOMICKÝ                        § 6409 pol. 5901 </t>
  </si>
  <si>
    <t>RM</t>
  </si>
  <si>
    <t>Dne</t>
  </si>
  <si>
    <t>Účel</t>
  </si>
  <si>
    <t>neinv.</t>
  </si>
  <si>
    <t>inv.</t>
  </si>
  <si>
    <t>Schválený rozpočet -  nespecifikované rezervy § 6409, pol. 5901</t>
  </si>
  <si>
    <t>110 OEK</t>
  </si>
  <si>
    <t>Pořízení ochranných pomůcek - respirátory pro zaměstnance</t>
  </si>
  <si>
    <t>030 OKT</t>
  </si>
  <si>
    <t>Pořízení ochranných pomůcek (krizové řízení)</t>
  </si>
  <si>
    <t>Uložení odvodu fin. prostředků z inv. fondu - ZŠ a MŠ Kupkova 1 (RM č. 56)</t>
  </si>
  <si>
    <t>Navýšení roz. na inv. pol. - pamětní deska v hale nádraží ČD</t>
  </si>
  <si>
    <t>120 OM</t>
  </si>
  <si>
    <t>Navýšení roz. na pol. opravy a údržba - výměna 4 monitorů do monitorovací stěny MKDS</t>
  </si>
  <si>
    <t>090 MP</t>
  </si>
  <si>
    <t xml:space="preserve">Podíl města 5% v rámci projektu ,,E-ÚŘAD" </t>
  </si>
  <si>
    <t>Tech. posouzení dokumentace (Ing. Daněk)- ozvučení zim. stadionu v Břeclavi</t>
  </si>
  <si>
    <t xml:space="preserve">Pořízení 2 ks chladících výstavních vitrín na víno </t>
  </si>
  <si>
    <t>Nákup mobilního oplocení a zastřešení dětského hřiště</t>
  </si>
  <si>
    <t>010 TS</t>
  </si>
  <si>
    <t>MKDS - pořízení nové kamery (Pastvisko)</t>
  </si>
  <si>
    <t>Nákup programového vybavení (Ginis-nový modul E-ZAK), nákup materiálu (Tornádo 2021)</t>
  </si>
  <si>
    <t>Oprava kamery na Valtické (zásah bleskem)</t>
  </si>
  <si>
    <t>Oprava střechy na budově B MÚ, nákup materiálu, služeb, nájemné (Tornádo 2021)</t>
  </si>
  <si>
    <t>Nákup služeb v rámci krizových stavů (Tornádo 2021)</t>
  </si>
  <si>
    <t>Navýšení ZU rozpočtu na provoz r. 2021 - ZŠ Břeclav, Komenského 2</t>
  </si>
  <si>
    <t>Nákup služeb OKT (strategie IT, města)</t>
  </si>
  <si>
    <t>Dokrytí účelové inv. podpory na realizaci projektu ,,Literární festival BookPark 2021" pro MK (ZM č. 24)</t>
  </si>
  <si>
    <t>Mzdové náklady v rámci projektu ,,Asistent prevence kriminality"</t>
  </si>
  <si>
    <t>Stav k 31.12.2021</t>
  </si>
  <si>
    <t>Dosud neprovedené změny rozpočtu - rezervováno</t>
  </si>
  <si>
    <t>ZAPOJENÍ PROSTŘEDKŮ TŘ. 8 - FINANCOVÁNÍ (pol. 8115 u ORJ 110 OEK)</t>
  </si>
  <si>
    <t xml:space="preserve">    (v tis. Kč)</t>
  </si>
  <si>
    <t>Poznámka</t>
  </si>
  <si>
    <t xml:space="preserve">Schválený rozpočet 2021 - změna stavu peněž. prostř. na bank. účtech - zapojení do rozpočtu </t>
  </si>
  <si>
    <t>1.</t>
  </si>
  <si>
    <t>Navýšení rozpočtu u příjmu Souhrnný dotační vztah k SR (příspěvek na výkon st. správy pro r. 2020)</t>
  </si>
  <si>
    <t xml:space="preserve">schválený rozpočet města 47 806 tis., závazný ukazatel JmK 47 806,30 tis., rozdíl dorozpočtován a o tuto </t>
  </si>
  <si>
    <t>částku navýšen rozpočet tř. 8 - financování u OEK</t>
  </si>
  <si>
    <t>Finanční vypořádání - vratka nevyčerpaných prostř. na volby do zastupitelstev</t>
  </si>
  <si>
    <t>Finanční vypořádání - vratka nevyčerpaných prostř. SPOD a projektu Integrace cizinců</t>
  </si>
  <si>
    <t>020 OSV</t>
  </si>
  <si>
    <t>Nedofinancované akce r. 2019</t>
  </si>
  <si>
    <t>Navýšení rozpočtu - bezbariérovost ZŠ Slovácká</t>
  </si>
  <si>
    <t>Pořízení parkovací automatu</t>
  </si>
  <si>
    <t>Navýšení rozpočtu provozních výdajů odboru kanceláře tajemníka a na programové vybavení</t>
  </si>
  <si>
    <t>ZŠ Komenského - oprava dlažeb na chodbách 1. a 2. NP</t>
  </si>
  <si>
    <t>Zámek Břeclav - archeologický průzkum</t>
  </si>
  <si>
    <t>Dovybavení zimního stadionu v Břeclavi</t>
  </si>
  <si>
    <t>Snížení rozp. na pol. neinv. přijaté transfery ze SR - podíl města (Projekt ,,Odstraňování bariér při vstupu na trh práce)</t>
  </si>
  <si>
    <t>Dotace - úprava křižovatky Mládežnická x Bratislavská, cyklostezka III. Etapa - profinancováno v r. 2020</t>
  </si>
  <si>
    <t xml:space="preserve">ZŠ-opravy a údrž. (2 178,50 tis.), ZŠ Slovácká-herní prvky (300 tis.), ZS-ozvučení+mantinely, rekonstr. kabin (196,10 tis.),DS- přístřešek (459,60 tis.) </t>
  </si>
  <si>
    <t>Příspěvek od ÚP v rámci VPP - profinancováno v roce 2020</t>
  </si>
  <si>
    <t>Úprava závazných ukazatelů na provoz - Tereza Břeclav (schváleno ZM č. 20)</t>
  </si>
  <si>
    <t>Poskytnutí příspěvku ze SR dle zák. č. 95/2021 Sb., o kompenzačním bonusu - čtvtletní příspěvek</t>
  </si>
  <si>
    <t>Navýšení smlouvy se spol. AVE CZ s r.o. v důsledku růstu míry inflace</t>
  </si>
  <si>
    <t>Dotace projekt ,,Systém svozu v Břeclavi" - profinancováno v roce 2020</t>
  </si>
  <si>
    <t>Modernizace MKDS 2021 (po obdržení dotace 350,- tis Kč, bude vráceno zpět na 8115)</t>
  </si>
  <si>
    <t>Zvýšení ZÚ rozpočtu PO Tereza Břeclav na pokrytí účetní ztráty za r. 2020 (RM č. 62)</t>
  </si>
  <si>
    <t>Nákup DDHM pro Technické služby</t>
  </si>
  <si>
    <t>Dotace na projekt ,,Domovník - preventista, výdaje již byly zapojeny do rozpočtu 2021 (v rámci schv. rozp.)</t>
  </si>
  <si>
    <t>Obnova sousoší sv. Trojice v Poštorné</t>
  </si>
  <si>
    <t>Vrácení zapůjčených financi po obdržení dotace OSV pro potřeby SPOD a SP na rok 2021</t>
  </si>
  <si>
    <t>Nein. + inv. přijaté dotace na projekt ,,Systém sběru v Břeclavi" - profinancováno v roce 2020</t>
  </si>
  <si>
    <t>Inv. přijaté dotace na program ,,EFEKT" - veř. osvětlení města Břeclav - výdaje byly již zapojeny do roz. r. 2021</t>
  </si>
  <si>
    <t>Tech. služby - Veř. osvětlení - nákup DDHM - rozvaděče, vánoční osvětlení</t>
  </si>
  <si>
    <t>Tech. služby - Vozidla na alternativní pohon (RM č. 56)</t>
  </si>
  <si>
    <t>Tech. služby - stroje, přístroje, zařízení - infraset</t>
  </si>
  <si>
    <t>Tech. služby - komunální odpad - služby- dodtaek č. 14 k mandátní smlouvě (RM č. 68-1)</t>
  </si>
  <si>
    <t>Oprava sousoší ,,Boží muka"</t>
  </si>
  <si>
    <t>Ost. neinv. transfery obyvatelstvu - navýšení rozpočtu na sociální fond</t>
  </si>
  <si>
    <t>Modernizace MKDS 2021 (kryto pol. 8115 - po obdržení dotace 350,- tis Kč,vráceno zpět na 8115)</t>
  </si>
  <si>
    <t>Vánoční výzdoba - Stará Břeclav, Poštorná, Charvatská Nová Ves</t>
  </si>
  <si>
    <t>Nákup 45ks odp. košů, vánoční osvětlení (LED světelná kontura)</t>
  </si>
  <si>
    <t>Neinv. přij. transfery - projekt ,,Odstraňování bariér při vstupu na trh práce", bylo již zapojeno do výdajů r. 2021</t>
  </si>
  <si>
    <t>Oprava soc. zař. a vestavba přírušních skladů v budově B</t>
  </si>
  <si>
    <t xml:space="preserve">Zýšení ZÚ rozpočtu na provoz r. 2021 PO Tereza Břeclav </t>
  </si>
  <si>
    <t>Nákup kompostérů - 3 velikosti</t>
  </si>
  <si>
    <t>Vybavení ZŠ Kupkova počítačovou technikou</t>
  </si>
  <si>
    <t>Pokrytí výdajů v r. 2021 na projekt ,,Re-use centra" - po přijetí dotace v r. 2022 bude převedeno zpět na pol. tř. 8</t>
  </si>
  <si>
    <t>Záloha na el. energii na měsíc prosinec 2021</t>
  </si>
  <si>
    <t>Mzdové náklady v rámci projektu ,, Odstraňování bariér při vstupu na trh práce"</t>
  </si>
  <si>
    <t>Přijaté neinv. dary - přerozdělení se sbírkového účtu Tornádo 2021</t>
  </si>
  <si>
    <t>Odvod z inv. fondu do rozpočtu zřizovatele (ZŠ Kupkova - RM č. 73)</t>
  </si>
  <si>
    <t>Odvod z inv. fondu do rozpočtu zřizovatele (Domov seniorů - RM č. 73)</t>
  </si>
  <si>
    <t>Odvod z inv. fondu do rozpočtu zřizovatele (MMG - RM č. 73)</t>
  </si>
  <si>
    <t>74-2</t>
  </si>
  <si>
    <t>Neinv. transfer (Tornádo 2021) - určeno pro město Břeclav</t>
  </si>
  <si>
    <t>Dotace z rozpočtu JmK na očkovací centrum Břeclav</t>
  </si>
  <si>
    <t>Neinv. finanční podpora ve formě dotace pro město Břeclav - Tornádo 2021</t>
  </si>
  <si>
    <t>Přijetí dotace na projekt ,,Re-use centra" - vráceno zpět na 8115</t>
  </si>
  <si>
    <t>Dorovnání rozpočtu na příjmech do výše přijaté dotace (ZŠ Komenského, spec. učebny)</t>
  </si>
  <si>
    <t>Dorovnání rozpočtu na příjmech u dotací na skutečnost (Rekonstrukce zastávky Ch.N.V.)</t>
  </si>
  <si>
    <t>Dorovnání rozpočtu na příjmech  u dotací na skutečnost (Cyklostezka Bratislavská - zadní brána Gumotex po Alca Plast)</t>
  </si>
  <si>
    <t>Dorovnání rozpočtu na příjmech  u dotací na skutečnost (Ozelenění severozápadní části Břeclavi)</t>
  </si>
  <si>
    <t>Dorovnání rozpočtu na příjmech u dotací na skutečnost (ZŠ Na Valtické - učebna pod nebem)</t>
  </si>
  <si>
    <t>Dorovnání rozpočtu na příjmech do výše přijaté dotace (Cyklostezka Včelínek - etapa stavidlo)</t>
  </si>
  <si>
    <t>Prostředky na platy zaměst. v pracovní poměru MP</t>
  </si>
  <si>
    <t xml:space="preserve"> </t>
  </si>
  <si>
    <t>Pasport vybraných rozvahových a výsledkových položek - HODNOCENÍ - rok 2021</t>
  </si>
  <si>
    <t xml:space="preserve">Příspěvková organizace:   </t>
  </si>
  <si>
    <t>108 - Městské muzeum a galerie Břeclav, příspěvková organizace</t>
  </si>
  <si>
    <t>v  tisicích Kč, bez des.míst</t>
  </si>
  <si>
    <t>Položka</t>
  </si>
  <si>
    <t>Účet</t>
  </si>
  <si>
    <t>Schvál. R.</t>
  </si>
  <si>
    <t>Uprav. R.</t>
  </si>
  <si>
    <t>měsíc</t>
  </si>
  <si>
    <t>r. 2021</t>
  </si>
  <si>
    <t>Plnění</t>
  </si>
  <si>
    <t xml:space="preserve">Závěrka </t>
  </si>
  <si>
    <t>Závěrka</t>
  </si>
  <si>
    <t>r. 2020</t>
  </si>
  <si>
    <t>březen</t>
  </si>
  <si>
    <t>červen</t>
  </si>
  <si>
    <t>září</t>
  </si>
  <si>
    <t>prosinec</t>
  </si>
  <si>
    <t>celkem</t>
  </si>
  <si>
    <t>roční v %</t>
  </si>
  <si>
    <t>k 30.06.</t>
  </si>
  <si>
    <t>k 30.09.</t>
  </si>
  <si>
    <t>k 31.12.</t>
  </si>
  <si>
    <t>Počet pracovníků- fyzický stav</t>
  </si>
  <si>
    <t>x</t>
  </si>
  <si>
    <t>Počet pracovníků- přepočtený stav</t>
  </si>
  <si>
    <t>Stálá aktiva</t>
  </si>
  <si>
    <t>02x</t>
  </si>
  <si>
    <t>Oprávky ke stálým aktivům</t>
  </si>
  <si>
    <t>08x</t>
  </si>
  <si>
    <t>Zásoby</t>
  </si>
  <si>
    <t>1xx</t>
  </si>
  <si>
    <t>Pohledávky</t>
  </si>
  <si>
    <t>Finanční majetek</t>
  </si>
  <si>
    <t>2xx</t>
  </si>
  <si>
    <t>AKTIVA CELKEM</t>
  </si>
  <si>
    <t>Jmění</t>
  </si>
  <si>
    <t>Fondy</t>
  </si>
  <si>
    <t>41x</t>
  </si>
  <si>
    <t>Dlouhodobé závazky</t>
  </si>
  <si>
    <t>Krátkodobé závazky</t>
  </si>
  <si>
    <t>Bankovní úvěry</t>
  </si>
  <si>
    <t>Dotace a výpomoci celkem</t>
  </si>
  <si>
    <t xml:space="preserve">      z toho z rozpočtu ÚSC - investiční</t>
  </si>
  <si>
    <t xml:space="preserve">      z toho z rozpočtu ÚSC - provozní</t>
  </si>
  <si>
    <t>Spotřeba materiálu</t>
  </si>
  <si>
    <t>Spotřeba energií</t>
  </si>
  <si>
    <t>Prodané zboží</t>
  </si>
  <si>
    <t>Opravy a udržování</t>
  </si>
  <si>
    <t>Ostatní služby</t>
  </si>
  <si>
    <t xml:space="preserve">Mzdové náklady </t>
  </si>
  <si>
    <t>Zákonné a ostatní odvody</t>
  </si>
  <si>
    <t>524-8</t>
  </si>
  <si>
    <t>Odpis pohledávek</t>
  </si>
  <si>
    <t>Odpisy dlouhodobého majetku</t>
  </si>
  <si>
    <t>Ostatní náklady</t>
  </si>
  <si>
    <t>5xx</t>
  </si>
  <si>
    <t xml:space="preserve">Náklady celkem </t>
  </si>
  <si>
    <t>Tržby za vlastní výrobky</t>
  </si>
  <si>
    <t>Tržby z prodeje služeb</t>
  </si>
  <si>
    <t>Tržby za prodané zboží</t>
  </si>
  <si>
    <t>Provozní dotace</t>
  </si>
  <si>
    <t>67x</t>
  </si>
  <si>
    <t>Ostatní výnosy</t>
  </si>
  <si>
    <t>6xx</t>
  </si>
  <si>
    <t>Výnosy celkem (ÚT 6)</t>
  </si>
  <si>
    <t>Výnosy bez dotací</t>
  </si>
  <si>
    <t>Hospodářský výsledek</t>
  </si>
  <si>
    <t>Modifikovaný HV</t>
  </si>
  <si>
    <t xml:space="preserve">Postup vyplnění:  </t>
  </si>
  <si>
    <t>Vyplnit sloupec březen (měsíc 1-3),  červen  (měsíc 4-6), září (měsíc 7-9), prosinec (měsíc 10-12). Zelené buňky nevyplňovat, jsou zavzorcované, vypočte se samo.</t>
  </si>
  <si>
    <t xml:space="preserve">Vyplnit také počty pracovníků - fyzický i přepočtený stav </t>
  </si>
  <si>
    <t>Vypracovat stručný komentář mimořádných vlivů, pohledávek a závazků majících podstatný vliv na průběžné hospodaření.</t>
  </si>
  <si>
    <t>Zpracoval:  Ing. Marcela Hipská</t>
  </si>
  <si>
    <t>Schválil: Ing. Petr Dlouhý</t>
  </si>
  <si>
    <t>Poznámka:</t>
  </si>
  <si>
    <t>ř. 41 Provozní dotace odpovídá Výkazu zisku a ztrát, tj. provozní příspěvek  + rozpuštěný investiční transfer</t>
  </si>
  <si>
    <t>ř. 26 Provozní dotace odpovídá závazným ukazatelům stanoveným zřizovatelem</t>
  </si>
  <si>
    <t>Pasport vybraných rozvahových a výsledovkových položek - HODNOCENÍ - rok 2021</t>
  </si>
  <si>
    <t>216 - Městská knihovna Břeclav, příspěvková organizace</t>
  </si>
  <si>
    <t>r.2020</t>
  </si>
  <si>
    <t>Dlouhodobý hmotný majetek (DHM)</t>
  </si>
  <si>
    <t>Oprávky k DHM</t>
  </si>
  <si>
    <t>Zpracoval:  Klučková Iveta</t>
  </si>
  <si>
    <t>Schválil:   Mgr. Marek Uhlíř</t>
  </si>
  <si>
    <t>226 - Tereza Břeclav, příspěvková organizace</t>
  </si>
  <si>
    <t>r.2021</t>
  </si>
  <si>
    <t>Zpracoval:  Málková Hana</t>
  </si>
  <si>
    <t>Schválil: Ing. Radek Hrdina</t>
  </si>
  <si>
    <t>227 Domov seniorů Břeclav, příspěvková organizace</t>
  </si>
  <si>
    <t>Zpracoval:  Ing. Pardovská M.</t>
  </si>
  <si>
    <t>Schválil: PhDr. Malinkovič D.</t>
  </si>
  <si>
    <t xml:space="preserve">  </t>
  </si>
  <si>
    <t>4002 - Mateřská škola Břeclav, Břetislavova 6, příspěvková organizace</t>
  </si>
  <si>
    <t>Počet pracovníků - fyzický stav</t>
  </si>
  <si>
    <t>Počet pracovníků - přepočtený stav</t>
  </si>
  <si>
    <r>
      <rPr>
        <b/>
        <sz val="10"/>
        <rFont val="Arial CE"/>
        <family val="2"/>
        <charset val="238"/>
      </rPr>
      <t xml:space="preserve">Komentář: </t>
    </r>
    <r>
      <rPr>
        <sz val="10"/>
        <rFont val="Arial CE"/>
        <family val="2"/>
        <charset val="238"/>
      </rPr>
      <t xml:space="preserve"> </t>
    </r>
  </si>
  <si>
    <t>Zpracovala: N. Krejčiříková</t>
  </si>
  <si>
    <t>Schválila: Lenka Čudová</t>
  </si>
  <si>
    <t>4004 - Mateřská škola Břeclav, Hřbitovní 8, příspěvková organizace</t>
  </si>
  <si>
    <t>Dotace a výpomoci celkem:</t>
  </si>
  <si>
    <t xml:space="preserve">MŠMT RZ 19 - 610 000,-Kč a 92 - 3 060 634,-Kč </t>
  </si>
  <si>
    <t>Zřizovatel: 650 000,-Kč</t>
  </si>
  <si>
    <t>Šablony III : 248 767,-Kč čerpání  2021 celkem 170367,08</t>
  </si>
  <si>
    <t>Zpracoval: Trněná</t>
  </si>
  <si>
    <t>Schválil:Mgr. Jitka Kocábová</t>
  </si>
  <si>
    <t>4005 - Mateřská škola Břeclav, Na Valtické 727, příspěvková organizace</t>
  </si>
  <si>
    <t xml:space="preserve">Komentář:  Na vzniklé ztrátě se významnou měrou podílely tyto skutečnosti: nevybírané školné v měsíci 3 a 4/2021 z důvodu Covid 19  a nákup vybavení </t>
  </si>
  <si>
    <t>Zpracoval:   Olejníková, Strachová</t>
  </si>
  <si>
    <t>SÚ 558. V případě nutnosti bude čerpán rezervní fond.</t>
  </si>
  <si>
    <t>Schválil:  Kaufová</t>
  </si>
  <si>
    <t>4007 - Mateřská škola Břeclav, U Splavu 2765, příspěvková organizace</t>
  </si>
  <si>
    <t>účet</t>
  </si>
  <si>
    <t>Zpracoval:  N.Krejčiříková</t>
  </si>
  <si>
    <t>Vyjádření k HV:</t>
  </si>
  <si>
    <t>Schválil:  Krutišová</t>
  </si>
  <si>
    <t>4010 Mateřská škola Břeclav, Okružní 7, příspěvková organizace</t>
  </si>
  <si>
    <t>V řádku "Jmění je součet účtu 401 - jmění účetní jednotky a účtu 408 - opravy předcházejících účetních období</t>
  </si>
  <si>
    <t xml:space="preserve">Zpracovala: Ing. Markéta Hladká, dne 15.02.2022 </t>
  </si>
  <si>
    <t>Schválila: Mgr. Zdeňka Stanická</t>
  </si>
  <si>
    <t>4011 Mateřská škola Břeclav, Osvobození 1, příspěvková organizace</t>
  </si>
  <si>
    <t>Zpracovala: Ing. Markéta Hladká, dne 14.10.2021</t>
  </si>
  <si>
    <t>Schválila: Bc. Eva Čevelová</t>
  </si>
  <si>
    <t>4204 - Základní škola Břeclav, Komenského 2, příspěvková organizace</t>
  </si>
  <si>
    <t>Zpracoval: Denisa Úprková</t>
  </si>
  <si>
    <t>Schválil: Mgr. Yveta Polanská</t>
  </si>
  <si>
    <t>4205 - Základní škola a Mateřská škola Břeclav, Kpt. Nálepky 7, příspěvková organizace</t>
  </si>
  <si>
    <t>Komentář:</t>
  </si>
  <si>
    <t>Vzhledem k ponížení stanoveného rozpočtu na rok 2021 a nepříznivému vývoji situace ve školství během roku jsme velmi kontrolovali čerpání rozpočtu a raději jeli v úspornějším režimu.</t>
  </si>
  <si>
    <t>Zpracoval: Ing. Olga Rajnochová</t>
  </si>
  <si>
    <t>Schválil: Mgr. Jitka Šaierová</t>
  </si>
  <si>
    <t>4206 - Základní škola a Mateřská škola Břeclav, Kupkova 1, příspěvková organizace</t>
  </si>
  <si>
    <r>
      <t>Komentář:</t>
    </r>
    <r>
      <rPr>
        <i/>
        <sz val="11"/>
        <rFont val="Arial"/>
        <family val="2"/>
        <charset val="238"/>
      </rPr>
      <t xml:space="preserve"> </t>
    </r>
  </si>
  <si>
    <t>Zpracovala: Ing. Ilona Wozarová</t>
  </si>
  <si>
    <t xml:space="preserve">Schválila: </t>
  </si>
  <si>
    <t>Mgr. Helena Ondrejková, ředitelka</t>
  </si>
  <si>
    <t>4207 - Základní škola Břeclav, Na Valtické 31A, příspěvková organizace</t>
  </si>
  <si>
    <r>
      <t>Komentář: O</t>
    </r>
    <r>
      <rPr>
        <i/>
        <sz val="11"/>
        <rFont val="Arial"/>
        <family val="2"/>
        <charset val="238"/>
      </rPr>
      <t>statní náklady na účtu 516 jsou poníženy o vnitropodnikovou aktivaci služeb v souvislosti se stravováním zaměstnanců (- 191 tis. Kč).</t>
    </r>
  </si>
  <si>
    <t xml:space="preserve">                   Účet 511 zahrnuje opravy financované z investičního fondu (332 tis. Kč). </t>
  </si>
  <si>
    <t>Zpracoval: Ivana Frýbertová, ekonomka školy</t>
  </si>
  <si>
    <t>Schválil: Mgr. Ivana Hemalová, ředitelka školy</t>
  </si>
  <si>
    <t>4209 - Základní škola Břeclav, Slovácká 40, příspěvková organizace</t>
  </si>
  <si>
    <t xml:space="preserve">Zpracovala:  Menšíková Jana </t>
  </si>
  <si>
    <t>Schválil: Mgr. Janošek Martin</t>
  </si>
  <si>
    <t>4211 Základní škola Jana Noháče, Břeclav, Školní 16, příspěvková organizace</t>
  </si>
  <si>
    <t>Zpracovala: Ing. Markéta Hladká</t>
  </si>
  <si>
    <t>Schválila: Mgr. Marcela Minaříková</t>
  </si>
  <si>
    <t>4306 - Základní umělecká škola Břeclav, Křížkovského 4, příspěvková organizace</t>
  </si>
  <si>
    <t>MŠMT. RZ 19: 4 297 000,-Kč a RZ 92: 21 073 879,-Kč</t>
  </si>
  <si>
    <t>Zřizovatel: 540 000,-Kč</t>
  </si>
  <si>
    <t>Zpracovala: Trněná</t>
  </si>
  <si>
    <t>Schválil: Radek Pudelka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</si>
</sst>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69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sz val="12"/>
      <name val="Arial CE"/>
      <family val="2"/>
      <charset val="238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i/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6"/>
      <name val="Arial"/>
      <family val="2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10"/>
      <name val="Arial"/>
      <family val="2"/>
    </font>
    <font>
      <b/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Times New Roman CE"/>
      <family val="1"/>
      <charset val="238"/>
    </font>
    <font>
      <sz val="11"/>
      <name val="Times New Roman"/>
      <family val="1"/>
      <charset val="238"/>
    </font>
    <font>
      <b/>
      <sz val="13"/>
      <name val="Arial"/>
      <family val="2"/>
    </font>
    <font>
      <sz val="13"/>
      <name val="Arial"/>
      <family val="2"/>
    </font>
    <font>
      <sz val="13"/>
      <name val="Arial"/>
      <family val="2"/>
      <charset val="238"/>
    </font>
    <font>
      <b/>
      <sz val="13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8"/>
      <name val="Calibri"/>
      <family val="2"/>
      <charset val="238"/>
      <scheme val="minor"/>
    </font>
    <font>
      <b/>
      <i/>
      <sz val="14"/>
      <name val="Arial"/>
      <family val="2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4"/>
      <name val="Arial CE"/>
      <charset val="238"/>
    </font>
    <font>
      <b/>
      <sz val="12"/>
      <color indexed="22"/>
      <name val="Arial CE"/>
      <charset val="238"/>
    </font>
    <font>
      <sz val="14"/>
      <name val="Arial"/>
      <family val="2"/>
      <charset val="238"/>
    </font>
    <font>
      <b/>
      <i/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b/>
      <i/>
      <u/>
      <sz val="11"/>
      <name val="Arial CE"/>
      <family val="2"/>
      <charset val="238"/>
    </font>
    <font>
      <b/>
      <i/>
      <sz val="11"/>
      <name val="Arial CE"/>
      <family val="2"/>
      <charset val="238"/>
    </font>
    <font>
      <b/>
      <i/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1"/>
      <name val="Arial CE"/>
      <charset val="238"/>
    </font>
    <font>
      <b/>
      <i/>
      <sz val="18"/>
      <name val="Arial CE"/>
      <family val="2"/>
      <charset val="238"/>
    </font>
    <font>
      <b/>
      <sz val="18"/>
      <name val="Arial CE"/>
      <family val="2"/>
      <charset val="238"/>
    </font>
    <font>
      <sz val="10"/>
      <name val="Calibri"/>
      <family val="2"/>
      <charset val="238"/>
      <scheme val="minor"/>
    </font>
    <font>
      <b/>
      <i/>
      <u/>
      <sz val="10"/>
      <name val="Arial CE"/>
      <family val="2"/>
      <charset val="238"/>
    </font>
    <font>
      <b/>
      <i/>
      <sz val="12"/>
      <name val="Arial CE"/>
      <family val="2"/>
      <charset val="238"/>
    </font>
    <font>
      <sz val="11"/>
      <color rgb="FF000000"/>
      <name val="Calibri"/>
      <family val="2"/>
      <charset val="238"/>
    </font>
    <font>
      <b/>
      <i/>
      <sz val="14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8"/>
      <name val="Calibri"/>
      <family val="2"/>
      <charset val="238"/>
    </font>
    <font>
      <b/>
      <i/>
      <sz val="10"/>
      <name val="Arial"/>
      <family val="2"/>
      <charset val="238"/>
    </font>
    <font>
      <i/>
      <sz val="11"/>
      <name val="Arial"/>
      <family val="2"/>
      <charset val="238"/>
    </font>
    <font>
      <sz val="14"/>
      <color theme="1"/>
      <name val="Arial"/>
      <family val="2"/>
      <charset val="238"/>
    </font>
    <font>
      <b/>
      <sz val="10"/>
      <name val="Calibri"/>
      <family val="2"/>
      <charset val="238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C5E0B4"/>
        <bgColor rgb="FFC3D69B"/>
      </patternFill>
    </fill>
    <fill>
      <patternFill patternType="solid">
        <fgColor rgb="FFC3D69B"/>
        <bgColor rgb="FFC5E0B4"/>
      </patternFill>
    </fill>
    <fill>
      <patternFill patternType="solid">
        <fgColor rgb="FFCCFFCC"/>
        <bgColor rgb="FFCCFFFF"/>
      </patternFill>
    </fill>
    <fill>
      <patternFill patternType="solid">
        <fgColor rgb="FFC5E0B4"/>
        <bgColor rgb="FFA9D18E"/>
      </patternFill>
    </fill>
    <fill>
      <patternFill patternType="solid">
        <fgColor rgb="FFA9D18E"/>
        <bgColor rgb="FFC5E0B4"/>
      </patternFill>
    </fill>
    <fill>
      <patternFill patternType="solid">
        <fgColor theme="9" tint="0.59999389629810485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</cellStyleXfs>
  <cellXfs count="1833">
    <xf numFmtId="0" fontId="0" fillId="0" borderId="0" xfId="0"/>
    <xf numFmtId="0" fontId="5" fillId="0" borderId="0" xfId="0" applyFont="1" applyFill="1"/>
    <xf numFmtId="0" fontId="6" fillId="0" borderId="0" xfId="0" applyFont="1" applyFill="1"/>
    <xf numFmtId="0" fontId="2" fillId="0" borderId="0" xfId="0" applyFont="1" applyFill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/>
    <xf numFmtId="0" fontId="7" fillId="0" borderId="0" xfId="0" applyFont="1" applyFill="1" applyBorder="1"/>
    <xf numFmtId="0" fontId="3" fillId="0" borderId="0" xfId="0" applyFont="1" applyFill="1" applyBorder="1"/>
    <xf numFmtId="0" fontId="7" fillId="0" borderId="10" xfId="0" applyFont="1" applyFill="1" applyBorder="1"/>
    <xf numFmtId="0" fontId="7" fillId="0" borderId="4" xfId="0" applyFont="1" applyFill="1" applyBorder="1"/>
    <xf numFmtId="0" fontId="7" fillId="0" borderId="9" xfId="0" applyFont="1" applyFill="1" applyBorder="1"/>
    <xf numFmtId="0" fontId="7" fillId="0" borderId="6" xfId="0" applyFont="1" applyFill="1" applyBorder="1"/>
    <xf numFmtId="0" fontId="7" fillId="0" borderId="13" xfId="0" applyFont="1" applyFill="1" applyBorder="1"/>
    <xf numFmtId="0" fontId="7" fillId="0" borderId="15" xfId="0" applyFont="1" applyFill="1" applyBorder="1"/>
    <xf numFmtId="0" fontId="3" fillId="0" borderId="13" xfId="0" applyFont="1" applyFill="1" applyBorder="1" applyAlignment="1">
      <alignment horizontal="center"/>
    </xf>
    <xf numFmtId="0" fontId="3" fillId="0" borderId="7" xfId="0" applyFont="1" applyFill="1" applyBorder="1"/>
    <xf numFmtId="0" fontId="3" fillId="0" borderId="9" xfId="0" applyFont="1" applyFill="1" applyBorder="1" applyAlignment="1">
      <alignment horizontal="center"/>
    </xf>
    <xf numFmtId="0" fontId="3" fillId="2" borderId="17" xfId="0" applyFont="1" applyFill="1" applyBorder="1"/>
    <xf numFmtId="0" fontId="3" fillId="2" borderId="16" xfId="0" applyFont="1" applyFill="1" applyBorder="1" applyAlignment="1">
      <alignment horizontal="center"/>
    </xf>
    <xf numFmtId="4" fontId="2" fillId="2" borderId="18" xfId="1" applyNumberFormat="1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14" xfId="0" applyFont="1" applyFill="1" applyBorder="1"/>
    <xf numFmtId="0" fontId="3" fillId="0" borderId="14" xfId="0" applyFont="1" applyFill="1" applyBorder="1" applyAlignment="1">
      <alignment horizontal="center"/>
    </xf>
    <xf numFmtId="0" fontId="7" fillId="0" borderId="14" xfId="0" applyFont="1" applyFill="1" applyBorder="1"/>
    <xf numFmtId="0" fontId="7" fillId="0" borderId="12" xfId="0" applyFont="1" applyFill="1" applyBorder="1"/>
    <xf numFmtId="0" fontId="3" fillId="0" borderId="9" xfId="0" applyFont="1" applyFill="1" applyBorder="1"/>
    <xf numFmtId="0" fontId="6" fillId="0" borderId="9" xfId="0" applyFont="1" applyFill="1" applyBorder="1"/>
    <xf numFmtId="0" fontId="6" fillId="0" borderId="4" xfId="0" applyFont="1" applyFill="1" applyBorder="1"/>
    <xf numFmtId="0" fontId="3" fillId="0" borderId="4" xfId="0" applyFont="1" applyFill="1" applyBorder="1"/>
    <xf numFmtId="0" fontId="7" fillId="0" borderId="3" xfId="0" applyFont="1" applyFill="1" applyBorder="1"/>
    <xf numFmtId="0" fontId="3" fillId="0" borderId="3" xfId="0" applyFont="1" applyFill="1" applyBorder="1" applyAlignment="1">
      <alignment horizontal="center"/>
    </xf>
    <xf numFmtId="0" fontId="3" fillId="0" borderId="20" xfId="0" applyFont="1" applyFill="1" applyBorder="1"/>
    <xf numFmtId="0" fontId="7" fillId="0" borderId="20" xfId="0" applyFont="1" applyFill="1" applyBorder="1"/>
    <xf numFmtId="0" fontId="6" fillId="0" borderId="9" xfId="1" applyFont="1" applyFill="1" applyBorder="1" applyAlignment="1">
      <alignment horizontal="left"/>
    </xf>
    <xf numFmtId="0" fontId="7" fillId="0" borderId="9" xfId="0" applyFont="1" applyFill="1" applyBorder="1" applyAlignment="1">
      <alignment horizontal="right"/>
    </xf>
    <xf numFmtId="0" fontId="7" fillId="0" borderId="4" xfId="0" applyFont="1" applyFill="1" applyBorder="1" applyAlignment="1">
      <alignment horizontal="right"/>
    </xf>
    <xf numFmtId="0" fontId="6" fillId="0" borderId="12" xfId="1" applyFont="1" applyFill="1" applyBorder="1" applyAlignment="1">
      <alignment horizontal="right"/>
    </xf>
    <xf numFmtId="0" fontId="6" fillId="0" borderId="15" xfId="1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14" xfId="0" applyFont="1" applyFill="1" applyBorder="1"/>
    <xf numFmtId="0" fontId="6" fillId="0" borderId="14" xfId="0" applyFont="1" applyFill="1" applyBorder="1" applyAlignment="1">
      <alignment horizontal="right"/>
    </xf>
    <xf numFmtId="0" fontId="9" fillId="0" borderId="0" xfId="0" applyFont="1" applyFill="1"/>
    <xf numFmtId="0" fontId="10" fillId="0" borderId="0" xfId="0" applyFont="1" applyFill="1" applyAlignment="1">
      <alignment horizontal="left"/>
    </xf>
    <xf numFmtId="0" fontId="11" fillId="0" borderId="0" xfId="0" applyFont="1" applyFill="1"/>
    <xf numFmtId="0" fontId="12" fillId="0" borderId="0" xfId="0" applyFont="1" applyFill="1"/>
    <xf numFmtId="0" fontId="7" fillId="0" borderId="9" xfId="0" applyFont="1" applyFill="1" applyBorder="1" applyAlignment="1">
      <alignment wrapText="1"/>
    </xf>
    <xf numFmtId="0" fontId="6" fillId="3" borderId="0" xfId="0" applyFont="1" applyFill="1"/>
    <xf numFmtId="4" fontId="6" fillId="3" borderId="14" xfId="0" applyNumberFormat="1" applyFont="1" applyFill="1" applyBorder="1"/>
    <xf numFmtId="4" fontId="6" fillId="3" borderId="9" xfId="0" applyNumberFormat="1" applyFont="1" applyFill="1" applyBorder="1"/>
    <xf numFmtId="4" fontId="6" fillId="3" borderId="12" xfId="0" applyNumberFormat="1" applyFont="1" applyFill="1" applyBorder="1"/>
    <xf numFmtId="4" fontId="6" fillId="3" borderId="0" xfId="0" applyNumberFormat="1" applyFont="1" applyFill="1" applyBorder="1"/>
    <xf numFmtId="0" fontId="6" fillId="3" borderId="9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7" fillId="3" borderId="9" xfId="0" applyFont="1" applyFill="1" applyBorder="1"/>
    <xf numFmtId="0" fontId="6" fillId="3" borderId="9" xfId="0" applyFont="1" applyFill="1" applyBorder="1"/>
    <xf numFmtId="0" fontId="6" fillId="0" borderId="0" xfId="0" applyFont="1" applyFill="1" applyAlignment="1">
      <alignment horizontal="right"/>
    </xf>
    <xf numFmtId="0" fontId="1" fillId="0" borderId="0" xfId="0" applyFont="1" applyFill="1"/>
    <xf numFmtId="4" fontId="1" fillId="3" borderId="0" xfId="0" applyNumberFormat="1" applyFont="1" applyFill="1"/>
    <xf numFmtId="0" fontId="1" fillId="3" borderId="0" xfId="0" applyFont="1" applyFill="1"/>
    <xf numFmtId="0" fontId="14" fillId="3" borderId="0" xfId="0" applyFont="1" applyFill="1"/>
    <xf numFmtId="0" fontId="9" fillId="3" borderId="0" xfId="0" applyFont="1" applyFill="1"/>
    <xf numFmtId="0" fontId="14" fillId="3" borderId="0" xfId="0" applyFont="1" applyFill="1" applyAlignment="1">
      <alignment horizontal="center"/>
    </xf>
    <xf numFmtId="0" fontId="15" fillId="3" borderId="0" xfId="0" applyFont="1" applyFill="1" applyAlignment="1"/>
    <xf numFmtId="0" fontId="6" fillId="3" borderId="0" xfId="0" applyFont="1" applyFill="1" applyBorder="1"/>
    <xf numFmtId="0" fontId="6" fillId="3" borderId="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4" xfId="0" applyFont="1" applyFill="1" applyBorder="1"/>
    <xf numFmtId="0" fontId="6" fillId="3" borderId="3" xfId="0" applyFont="1" applyFill="1" applyBorder="1"/>
    <xf numFmtId="0" fontId="6" fillId="3" borderId="14" xfId="0" applyFont="1" applyFill="1" applyBorder="1"/>
    <xf numFmtId="0" fontId="6" fillId="3" borderId="11" xfId="0" applyFont="1" applyFill="1" applyBorder="1"/>
    <xf numFmtId="0" fontId="6" fillId="3" borderId="15" xfId="0" applyFont="1" applyFill="1" applyBorder="1"/>
    <xf numFmtId="0" fontId="6" fillId="3" borderId="12" xfId="0" applyFont="1" applyFill="1" applyBorder="1" applyAlignment="1">
      <alignment horizontal="center"/>
    </xf>
    <xf numFmtId="0" fontId="6" fillId="3" borderId="12" xfId="0" applyFont="1" applyFill="1" applyBorder="1"/>
    <xf numFmtId="0" fontId="6" fillId="3" borderId="20" xfId="0" applyFont="1" applyFill="1" applyBorder="1"/>
    <xf numFmtId="0" fontId="6" fillId="3" borderId="20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4" fontId="6" fillId="3" borderId="21" xfId="0" applyNumberFormat="1" applyFont="1" applyFill="1" applyBorder="1"/>
    <xf numFmtId="4" fontId="4" fillId="3" borderId="0" xfId="0" applyNumberFormat="1" applyFont="1" applyFill="1"/>
    <xf numFmtId="0" fontId="6" fillId="0" borderId="12" xfId="0" applyFont="1" applyFill="1" applyBorder="1"/>
    <xf numFmtId="0" fontId="2" fillId="3" borderId="9" xfId="0" applyFont="1" applyFill="1" applyBorder="1"/>
    <xf numFmtId="4" fontId="2" fillId="3" borderId="20" xfId="0" applyNumberFormat="1" applyFont="1" applyFill="1" applyBorder="1"/>
    <xf numFmtId="0" fontId="6" fillId="3" borderId="4" xfId="0" applyFont="1" applyFill="1" applyBorder="1" applyAlignment="1">
      <alignment horizontal="left"/>
    </xf>
    <xf numFmtId="0" fontId="2" fillId="3" borderId="20" xfId="0" applyFont="1" applyFill="1" applyBorder="1"/>
    <xf numFmtId="0" fontId="3" fillId="0" borderId="21" xfId="0" applyFont="1" applyFill="1" applyBorder="1" applyAlignment="1">
      <alignment horizontal="left"/>
    </xf>
    <xf numFmtId="0" fontId="10" fillId="0" borderId="21" xfId="0" applyFont="1" applyFill="1" applyBorder="1" applyAlignment="1">
      <alignment horizontal="left"/>
    </xf>
    <xf numFmtId="0" fontId="2" fillId="3" borderId="14" xfId="0" applyFont="1" applyFill="1" applyBorder="1"/>
    <xf numFmtId="0" fontId="2" fillId="3" borderId="21" xfId="0" applyFont="1" applyFill="1" applyBorder="1"/>
    <xf numFmtId="0" fontId="2" fillId="3" borderId="0" xfId="0" applyFont="1" applyFill="1" applyBorder="1"/>
    <xf numFmtId="4" fontId="2" fillId="3" borderId="0" xfId="0" applyNumberFormat="1" applyFont="1" applyFill="1" applyBorder="1"/>
    <xf numFmtId="0" fontId="6" fillId="3" borderId="19" xfId="0" applyFont="1" applyFill="1" applyBorder="1"/>
    <xf numFmtId="0" fontId="6" fillId="3" borderId="19" xfId="0" applyFont="1" applyFill="1" applyBorder="1" applyAlignment="1">
      <alignment horizontal="center"/>
    </xf>
    <xf numFmtId="0" fontId="2" fillId="3" borderId="19" xfId="0" applyFont="1" applyFill="1" applyBorder="1"/>
    <xf numFmtId="4" fontId="2" fillId="3" borderId="19" xfId="0" applyNumberFormat="1" applyFont="1" applyFill="1" applyBorder="1"/>
    <xf numFmtId="0" fontId="6" fillId="3" borderId="28" xfId="0" applyFont="1" applyFill="1" applyBorder="1"/>
    <xf numFmtId="0" fontId="6" fillId="3" borderId="28" xfId="0" applyFont="1" applyFill="1" applyBorder="1" applyAlignment="1">
      <alignment horizontal="center"/>
    </xf>
    <xf numFmtId="0" fontId="2" fillId="3" borderId="28" xfId="0" applyFont="1" applyFill="1" applyBorder="1"/>
    <xf numFmtId="4" fontId="2" fillId="3" borderId="28" xfId="0" applyNumberFormat="1" applyFont="1" applyFill="1" applyBorder="1"/>
    <xf numFmtId="0" fontId="6" fillId="3" borderId="6" xfId="0" applyFont="1" applyFill="1" applyBorder="1"/>
    <xf numFmtId="0" fontId="18" fillId="3" borderId="0" xfId="0" applyFont="1" applyFill="1" applyAlignment="1"/>
    <xf numFmtId="0" fontId="6" fillId="2" borderId="18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6" xfId="0" applyFont="1" applyFill="1" applyBorder="1"/>
    <xf numFmtId="4" fontId="6" fillId="0" borderId="9" xfId="0" applyNumberFormat="1" applyFont="1" applyFill="1" applyBorder="1"/>
    <xf numFmtId="4" fontId="7" fillId="5" borderId="9" xfId="0" applyNumberFormat="1" applyFont="1" applyFill="1" applyBorder="1"/>
    <xf numFmtId="0" fontId="2" fillId="2" borderId="18" xfId="0" applyFont="1" applyFill="1" applyBorder="1" applyAlignment="1">
      <alignment horizontal="center"/>
    </xf>
    <xf numFmtId="49" fontId="2" fillId="2" borderId="13" xfId="0" applyNumberFormat="1" applyFont="1" applyFill="1" applyBorder="1" applyAlignment="1">
      <alignment horizontal="center"/>
    </xf>
    <xf numFmtId="0" fontId="5" fillId="0" borderId="9" xfId="0" applyFont="1" applyFill="1" applyBorder="1"/>
    <xf numFmtId="0" fontId="10" fillId="0" borderId="14" xfId="0" applyFont="1" applyFill="1" applyBorder="1" applyAlignment="1">
      <alignment horizontal="left"/>
    </xf>
    <xf numFmtId="4" fontId="7" fillId="5" borderId="12" xfId="0" applyNumberFormat="1" applyFont="1" applyFill="1" applyBorder="1"/>
    <xf numFmtId="4" fontId="6" fillId="0" borderId="12" xfId="0" applyNumberFormat="1" applyFont="1" applyFill="1" applyBorder="1"/>
    <xf numFmtId="49" fontId="2" fillId="2" borderId="16" xfId="0" applyNumberFormat="1" applyFont="1" applyFill="1" applyBorder="1" applyAlignment="1">
      <alignment horizontal="center"/>
    </xf>
    <xf numFmtId="0" fontId="3" fillId="3" borderId="0" xfId="0" applyFont="1" applyFill="1" applyBorder="1"/>
    <xf numFmtId="4" fontId="7" fillId="3" borderId="0" xfId="0" applyNumberFormat="1" applyFont="1" applyFill="1" applyBorder="1"/>
    <xf numFmtId="0" fontId="7" fillId="3" borderId="0" xfId="0" applyFont="1" applyFill="1" applyBorder="1"/>
    <xf numFmtId="0" fontId="5" fillId="0" borderId="24" xfId="0" applyFont="1" applyFill="1" applyBorder="1"/>
    <xf numFmtId="0" fontId="5" fillId="0" borderId="14" xfId="0" applyFont="1" applyFill="1" applyBorder="1"/>
    <xf numFmtId="0" fontId="8" fillId="0" borderId="29" xfId="0" applyFont="1" applyFill="1" applyBorder="1"/>
    <xf numFmtId="0" fontId="5" fillId="0" borderId="21" xfId="0" applyFont="1" applyFill="1" applyBorder="1"/>
    <xf numFmtId="0" fontId="3" fillId="0" borderId="22" xfId="0" applyFont="1" applyFill="1" applyBorder="1"/>
    <xf numFmtId="0" fontId="6" fillId="3" borderId="21" xfId="0" applyFont="1" applyFill="1" applyBorder="1"/>
    <xf numFmtId="0" fontId="6" fillId="3" borderId="14" xfId="0" applyFont="1" applyFill="1" applyBorder="1" applyAlignment="1">
      <alignment horizontal="right"/>
    </xf>
    <xf numFmtId="0" fontId="6" fillId="5" borderId="21" xfId="0" applyFont="1" applyFill="1" applyBorder="1"/>
    <xf numFmtId="0" fontId="6" fillId="5" borderId="9" xfId="0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12" xfId="0" applyFont="1" applyFill="1" applyBorder="1"/>
    <xf numFmtId="0" fontId="6" fillId="3" borderId="13" xfId="0" applyFont="1" applyFill="1" applyBorder="1"/>
    <xf numFmtId="0" fontId="6" fillId="3" borderId="13" xfId="0" applyFont="1" applyFill="1" applyBorder="1" applyAlignment="1">
      <alignment horizontal="center"/>
    </xf>
    <xf numFmtId="4" fontId="6" fillId="3" borderId="13" xfId="0" applyNumberFormat="1" applyFont="1" applyFill="1" applyBorder="1"/>
    <xf numFmtId="0" fontId="17" fillId="3" borderId="20" xfId="0" applyFont="1" applyFill="1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23" fillId="0" borderId="0" xfId="0" applyFont="1" applyAlignment="1">
      <alignment horizontal="center"/>
    </xf>
    <xf numFmtId="0" fontId="24" fillId="6" borderId="1" xfId="0" applyFont="1" applyFill="1" applyBorder="1" applyAlignment="1">
      <alignment horizontal="center" vertical="center"/>
    </xf>
    <xf numFmtId="0" fontId="24" fillId="6" borderId="31" xfId="0" applyFont="1" applyFill="1" applyBorder="1" applyAlignment="1">
      <alignment horizontal="center" vertical="center"/>
    </xf>
    <xf numFmtId="0" fontId="0" fillId="0" borderId="0" xfId="0" applyBorder="1"/>
    <xf numFmtId="0" fontId="24" fillId="6" borderId="2" xfId="0" applyFont="1" applyFill="1" applyBorder="1" applyAlignment="1">
      <alignment horizontal="center" vertical="center"/>
    </xf>
    <xf numFmtId="0" fontId="24" fillId="6" borderId="33" xfId="0" applyFont="1" applyFill="1" applyBorder="1" applyAlignment="1">
      <alignment horizontal="center" vertical="center"/>
    </xf>
    <xf numFmtId="0" fontId="1" fillId="0" borderId="0" xfId="0" applyFont="1"/>
    <xf numFmtId="14" fontId="6" fillId="0" borderId="0" xfId="0" applyNumberFormat="1" applyFont="1" applyAlignment="1">
      <alignment horizontal="left"/>
    </xf>
    <xf numFmtId="0" fontId="26" fillId="0" borderId="34" xfId="0" applyFont="1" applyBorder="1"/>
    <xf numFmtId="4" fontId="26" fillId="0" borderId="3" xfId="0" applyNumberFormat="1" applyFont="1" applyBorder="1"/>
    <xf numFmtId="4" fontId="27" fillId="0" borderId="35" xfId="0" applyNumberFormat="1" applyFont="1" applyFill="1" applyBorder="1"/>
    <xf numFmtId="0" fontId="26" fillId="0" borderId="36" xfId="0" applyFont="1" applyBorder="1"/>
    <xf numFmtId="4" fontId="26" fillId="0" borderId="4" xfId="0" applyNumberFormat="1" applyFont="1" applyBorder="1"/>
    <xf numFmtId="0" fontId="26" fillId="0" borderId="37" xfId="0" applyFont="1" applyBorder="1"/>
    <xf numFmtId="0" fontId="24" fillId="0" borderId="38" xfId="0" applyFont="1" applyBorder="1"/>
    <xf numFmtId="4" fontId="24" fillId="0" borderId="5" xfId="0" applyNumberFormat="1" applyFont="1" applyBorder="1"/>
    <xf numFmtId="0" fontId="26" fillId="0" borderId="39" xfId="0" applyFont="1" applyBorder="1"/>
    <xf numFmtId="4" fontId="26" fillId="0" borderId="6" xfId="0" applyNumberFormat="1" applyFont="1" applyBorder="1"/>
    <xf numFmtId="0" fontId="27" fillId="0" borderId="35" xfId="0" applyFont="1" applyBorder="1"/>
    <xf numFmtId="4" fontId="27" fillId="0" borderId="29" xfId="0" applyNumberFormat="1" applyFont="1" applyFill="1" applyBorder="1"/>
    <xf numFmtId="0" fontId="24" fillId="0" borderId="40" xfId="0" applyFont="1" applyBorder="1"/>
    <xf numFmtId="4" fontId="24" fillId="0" borderId="3" xfId="0" applyNumberFormat="1" applyFont="1" applyBorder="1"/>
    <xf numFmtId="0" fontId="24" fillId="0" borderId="41" xfId="0" applyFont="1" applyFill="1" applyBorder="1"/>
    <xf numFmtId="4" fontId="26" fillId="0" borderId="6" xfId="0" applyNumberFormat="1" applyFont="1" applyFill="1" applyBorder="1"/>
    <xf numFmtId="0" fontId="25" fillId="0" borderId="42" xfId="0" applyFont="1" applyBorder="1"/>
    <xf numFmtId="4" fontId="24" fillId="0" borderId="6" xfId="0" applyNumberFormat="1" applyFont="1" applyFill="1" applyBorder="1"/>
    <xf numFmtId="0" fontId="25" fillId="0" borderId="43" xfId="0" applyFont="1" applyBorder="1"/>
    <xf numFmtId="0" fontId="24" fillId="0" borderId="44" xfId="0" applyFont="1" applyBorder="1"/>
    <xf numFmtId="4" fontId="24" fillId="0" borderId="8" xfId="0" applyNumberFormat="1" applyFont="1" applyFill="1" applyBorder="1"/>
    <xf numFmtId="0" fontId="25" fillId="0" borderId="45" xfId="0" applyFont="1" applyBorder="1"/>
    <xf numFmtId="0" fontId="6" fillId="0" borderId="0" xfId="0" applyFont="1"/>
    <xf numFmtId="0" fontId="6" fillId="0" borderId="0" xfId="0" applyFont="1" applyBorder="1"/>
    <xf numFmtId="0" fontId="26" fillId="0" borderId="0" xfId="0" applyFont="1"/>
    <xf numFmtId="4" fontId="2" fillId="3" borderId="9" xfId="0" applyNumberFormat="1" applyFont="1" applyFill="1" applyBorder="1" applyAlignment="1">
      <alignment horizontal="center"/>
    </xf>
    <xf numFmtId="4" fontId="2" fillId="4" borderId="21" xfId="0" applyNumberFormat="1" applyFont="1" applyFill="1" applyBorder="1" applyAlignment="1">
      <alignment horizontal="center"/>
    </xf>
    <xf numFmtId="4" fontId="2" fillId="4" borderId="9" xfId="0" applyNumberFormat="1" applyFont="1" applyFill="1" applyBorder="1" applyAlignment="1">
      <alignment horizontal="center"/>
    </xf>
    <xf numFmtId="4" fontId="6" fillId="4" borderId="9" xfId="0" applyNumberFormat="1" applyFont="1" applyFill="1" applyBorder="1"/>
    <xf numFmtId="4" fontId="6" fillId="4" borderId="13" xfId="0" applyNumberFormat="1" applyFont="1" applyFill="1" applyBorder="1"/>
    <xf numFmtId="4" fontId="6" fillId="4" borderId="12" xfId="0" applyNumberFormat="1" applyFont="1" applyFill="1" applyBorder="1"/>
    <xf numFmtId="4" fontId="2" fillId="4" borderId="20" xfId="0" applyNumberFormat="1" applyFont="1" applyFill="1" applyBorder="1"/>
    <xf numFmtId="4" fontId="16" fillId="3" borderId="0" xfId="0" applyNumberFormat="1" applyFont="1" applyFill="1" applyAlignment="1">
      <alignment horizontal="right"/>
    </xf>
    <xf numFmtId="4" fontId="6" fillId="3" borderId="0" xfId="0" applyNumberFormat="1" applyFont="1" applyFill="1"/>
    <xf numFmtId="4" fontId="6" fillId="3" borderId="0" xfId="0" applyNumberFormat="1" applyFont="1" applyFill="1" applyAlignment="1"/>
    <xf numFmtId="4" fontId="2" fillId="3" borderId="0" xfId="0" applyNumberFormat="1" applyFont="1" applyFill="1" applyAlignment="1">
      <alignment horizontal="center"/>
    </xf>
    <xf numFmtId="4" fontId="2" fillId="2" borderId="16" xfId="1" applyNumberFormat="1" applyFont="1" applyFill="1" applyBorder="1" applyAlignment="1">
      <alignment horizontal="center"/>
    </xf>
    <xf numFmtId="4" fontId="2" fillId="4" borderId="14" xfId="0" applyNumberFormat="1" applyFont="1" applyFill="1" applyBorder="1" applyAlignment="1">
      <alignment horizontal="center"/>
    </xf>
    <xf numFmtId="4" fontId="2" fillId="2" borderId="13" xfId="1" applyNumberFormat="1" applyFont="1" applyFill="1" applyBorder="1" applyAlignment="1">
      <alignment horizontal="center"/>
    </xf>
    <xf numFmtId="4" fontId="6" fillId="4" borderId="21" xfId="0" applyNumberFormat="1" applyFont="1" applyFill="1" applyBorder="1"/>
    <xf numFmtId="4" fontId="6" fillId="4" borderId="14" xfId="0" applyNumberFormat="1" applyFont="1" applyFill="1" applyBorder="1"/>
    <xf numFmtId="4" fontId="6" fillId="4" borderId="9" xfId="0" applyNumberFormat="1" applyFont="1" applyFill="1" applyBorder="1" applyAlignment="1"/>
    <xf numFmtId="4" fontId="6" fillId="4" borderId="9" xfId="0" applyNumberFormat="1" applyFont="1" applyFill="1" applyBorder="1" applyAlignment="1">
      <alignment horizontal="right"/>
    </xf>
    <xf numFmtId="4" fontId="2" fillId="0" borderId="0" xfId="0" applyNumberFormat="1" applyFont="1" applyFill="1" applyBorder="1"/>
    <xf numFmtId="4" fontId="2" fillId="3" borderId="0" xfId="0" applyNumberFormat="1" applyFont="1" applyFill="1" applyBorder="1" applyAlignment="1">
      <alignment vertical="center"/>
    </xf>
    <xf numFmtId="4" fontId="6" fillId="3" borderId="0" xfId="0" applyNumberFormat="1" applyFont="1" applyFill="1" applyBorder="1" applyAlignment="1">
      <alignment horizontal="right"/>
    </xf>
    <xf numFmtId="4" fontId="2" fillId="3" borderId="0" xfId="0" applyNumberFormat="1" applyFont="1" applyFill="1"/>
    <xf numFmtId="4" fontId="5" fillId="0" borderId="0" xfId="0" applyNumberFormat="1" applyFont="1" applyFill="1"/>
    <xf numFmtId="4" fontId="9" fillId="0" borderId="0" xfId="0" applyNumberFormat="1" applyFont="1" applyFill="1"/>
    <xf numFmtId="4" fontId="5" fillId="5" borderId="9" xfId="0" applyNumberFormat="1" applyFont="1" applyFill="1" applyBorder="1"/>
    <xf numFmtId="4" fontId="2" fillId="5" borderId="20" xfId="0" applyNumberFormat="1" applyFont="1" applyFill="1" applyBorder="1"/>
    <xf numFmtId="4" fontId="5" fillId="5" borderId="24" xfId="0" applyNumberFormat="1" applyFont="1" applyFill="1" applyBorder="1"/>
    <xf numFmtId="4" fontId="5" fillId="5" borderId="21" xfId="0" applyNumberFormat="1" applyFont="1" applyFill="1" applyBorder="1"/>
    <xf numFmtId="4" fontId="5" fillId="5" borderId="14" xfId="0" applyNumberFormat="1" applyFont="1" applyFill="1" applyBorder="1"/>
    <xf numFmtId="4" fontId="5" fillId="5" borderId="0" xfId="0" applyNumberFormat="1" applyFont="1" applyFill="1"/>
    <xf numFmtId="4" fontId="5" fillId="3" borderId="0" xfId="0" applyNumberFormat="1" applyFont="1" applyFill="1"/>
    <xf numFmtId="4" fontId="7" fillId="0" borderId="0" xfId="0" applyNumberFormat="1" applyFont="1" applyFill="1"/>
    <xf numFmtId="4" fontId="7" fillId="0" borderId="22" xfId="0" applyNumberFormat="1" applyFont="1" applyFill="1" applyBorder="1"/>
    <xf numFmtId="4" fontId="7" fillId="0" borderId="20" xfId="0" applyNumberFormat="1" applyFont="1" applyFill="1" applyBorder="1"/>
    <xf numFmtId="4" fontId="3" fillId="0" borderId="20" xfId="0" applyNumberFormat="1" applyFont="1" applyFill="1" applyBorder="1"/>
    <xf numFmtId="4" fontId="2" fillId="3" borderId="21" xfId="0" applyNumberFormat="1" applyFont="1" applyFill="1" applyBorder="1" applyAlignment="1">
      <alignment horizontal="center"/>
    </xf>
    <xf numFmtId="4" fontId="2" fillId="3" borderId="14" xfId="0" applyNumberFormat="1" applyFont="1" applyFill="1" applyBorder="1" applyAlignment="1">
      <alignment horizontal="center"/>
    </xf>
    <xf numFmtId="4" fontId="6" fillId="3" borderId="9" xfId="0" applyNumberFormat="1" applyFont="1" applyFill="1" applyBorder="1" applyAlignment="1"/>
    <xf numFmtId="4" fontId="6" fillId="3" borderId="9" xfId="0" applyNumberFormat="1" applyFont="1" applyFill="1" applyBorder="1" applyAlignment="1">
      <alignment horizontal="right"/>
    </xf>
    <xf numFmtId="49" fontId="2" fillId="2" borderId="16" xfId="1" applyNumberFormat="1" applyFont="1" applyFill="1" applyBorder="1" applyAlignment="1">
      <alignment horizontal="center"/>
    </xf>
    <xf numFmtId="4" fontId="7" fillId="0" borderId="14" xfId="0" applyNumberFormat="1" applyFont="1" applyFill="1" applyBorder="1"/>
    <xf numFmtId="4" fontId="7" fillId="4" borderId="14" xfId="0" applyNumberFormat="1" applyFont="1" applyFill="1" applyBorder="1"/>
    <xf numFmtId="4" fontId="7" fillId="5" borderId="14" xfId="0" applyNumberFormat="1" applyFont="1" applyFill="1" applyBorder="1"/>
    <xf numFmtId="0" fontId="2" fillId="0" borderId="9" xfId="0" applyFont="1" applyFill="1" applyBorder="1"/>
    <xf numFmtId="4" fontId="8" fillId="0" borderId="14" xfId="0" applyNumberFormat="1" applyFont="1" applyFill="1" applyBorder="1"/>
    <xf numFmtId="4" fontId="7" fillId="4" borderId="9" xfId="0" applyNumberFormat="1" applyFont="1" applyFill="1" applyBorder="1"/>
    <xf numFmtId="4" fontId="7" fillId="0" borderId="9" xfId="0" applyNumberFormat="1" applyFont="1" applyFill="1" applyBorder="1"/>
    <xf numFmtId="4" fontId="7" fillId="0" borderId="12" xfId="0" applyNumberFormat="1" applyFont="1" applyFill="1" applyBorder="1"/>
    <xf numFmtId="4" fontId="7" fillId="4" borderId="12" xfId="0" applyNumberFormat="1" applyFont="1" applyFill="1" applyBorder="1"/>
    <xf numFmtId="0" fontId="7" fillId="0" borderId="22" xfId="0" applyFont="1" applyFill="1" applyBorder="1"/>
    <xf numFmtId="4" fontId="17" fillId="3" borderId="0" xfId="0" applyNumberFormat="1" applyFont="1" applyFill="1" applyAlignment="1">
      <alignment horizontal="right"/>
    </xf>
    <xf numFmtId="4" fontId="9" fillId="3" borderId="0" xfId="0" applyNumberFormat="1" applyFont="1" applyFill="1" applyAlignment="1">
      <alignment horizontal="center"/>
    </xf>
    <xf numFmtId="4" fontId="6" fillId="2" borderId="18" xfId="1" applyNumberFormat="1" applyFont="1" applyFill="1" applyBorder="1" applyAlignment="1">
      <alignment horizontal="center"/>
    </xf>
    <xf numFmtId="4" fontId="6" fillId="2" borderId="16" xfId="1" applyNumberFormat="1" applyFont="1" applyFill="1" applyBorder="1" applyAlignment="1">
      <alignment horizontal="center"/>
    </xf>
    <xf numFmtId="4" fontId="17" fillId="3" borderId="28" xfId="0" applyNumberFormat="1" applyFont="1" applyFill="1" applyBorder="1" applyAlignment="1">
      <alignment horizontal="right"/>
    </xf>
    <xf numFmtId="4" fontId="13" fillId="3" borderId="0" xfId="0" applyNumberFormat="1" applyFont="1" applyFill="1" applyAlignment="1">
      <alignment horizontal="center"/>
    </xf>
    <xf numFmtId="0" fontId="6" fillId="3" borderId="9" xfId="0" applyFont="1" applyFill="1" applyBorder="1" applyAlignment="1">
      <alignment horizontal="right"/>
    </xf>
    <xf numFmtId="4" fontId="28" fillId="0" borderId="8" xfId="0" applyNumberFormat="1" applyFont="1" applyFill="1" applyBorder="1" applyAlignment="1">
      <alignment horizontal="left" vertical="center"/>
    </xf>
    <xf numFmtId="0" fontId="28" fillId="0" borderId="10" xfId="0" applyFont="1" applyFill="1" applyBorder="1"/>
    <xf numFmtId="0" fontId="28" fillId="0" borderId="20" xfId="0" applyFont="1" applyFill="1" applyBorder="1" applyAlignment="1">
      <alignment vertical="center"/>
    </xf>
    <xf numFmtId="0" fontId="28" fillId="0" borderId="10" xfId="0" applyFont="1" applyFill="1" applyBorder="1" applyAlignment="1">
      <alignment horizontal="center"/>
    </xf>
    <xf numFmtId="4" fontId="28" fillId="3" borderId="10" xfId="0" applyNumberFormat="1" applyFont="1" applyFill="1" applyBorder="1" applyAlignment="1">
      <alignment vertical="center"/>
    </xf>
    <xf numFmtId="0" fontId="29" fillId="0" borderId="0" xfId="0" applyFont="1" applyFill="1"/>
    <xf numFmtId="0" fontId="6" fillId="3" borderId="21" xfId="0" applyFont="1" applyFill="1" applyBorder="1" applyAlignment="1">
      <alignment horizontal="center"/>
    </xf>
    <xf numFmtId="0" fontId="18" fillId="3" borderId="0" xfId="0" applyFont="1" applyFill="1" applyAlignment="1">
      <alignment horizontal="center"/>
    </xf>
    <xf numFmtId="0" fontId="30" fillId="3" borderId="10" xfId="0" applyFont="1" applyFill="1" applyBorder="1"/>
    <xf numFmtId="0" fontId="30" fillId="3" borderId="10" xfId="0" applyFont="1" applyFill="1" applyBorder="1" applyAlignment="1">
      <alignment horizontal="center"/>
    </xf>
    <xf numFmtId="0" fontId="31" fillId="3" borderId="23" xfId="0" applyFont="1" applyFill="1" applyBorder="1" applyAlignment="1">
      <alignment vertical="center"/>
    </xf>
    <xf numFmtId="4" fontId="31" fillId="0" borderId="10" xfId="0" applyNumberFormat="1" applyFont="1" applyFill="1" applyBorder="1" applyAlignment="1">
      <alignment vertical="center"/>
    </xf>
    <xf numFmtId="0" fontId="30" fillId="3" borderId="0" xfId="0" applyFont="1" applyFill="1"/>
    <xf numFmtId="0" fontId="6" fillId="0" borderId="14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right"/>
    </xf>
    <xf numFmtId="0" fontId="6" fillId="0" borderId="9" xfId="0" applyFont="1" applyFill="1" applyBorder="1" applyAlignment="1">
      <alignment horizontal="right"/>
    </xf>
    <xf numFmtId="0" fontId="10" fillId="0" borderId="9" xfId="0" applyFont="1" applyFill="1" applyBorder="1" applyAlignment="1">
      <alignment horizontal="left"/>
    </xf>
    <xf numFmtId="4" fontId="9" fillId="0" borderId="9" xfId="0" applyNumberFormat="1" applyFont="1" applyFill="1" applyBorder="1"/>
    <xf numFmtId="0" fontId="9" fillId="0" borderId="9" xfId="0" applyFont="1" applyFill="1" applyBorder="1"/>
    <xf numFmtId="0" fontId="3" fillId="0" borderId="14" xfId="0" applyFont="1" applyFill="1" applyBorder="1" applyAlignment="1">
      <alignment horizontal="left"/>
    </xf>
    <xf numFmtId="4" fontId="9" fillId="0" borderId="14" xfId="0" applyNumberFormat="1" applyFont="1" applyFill="1" applyBorder="1"/>
    <xf numFmtId="0" fontId="9" fillId="0" borderId="14" xfId="0" applyFont="1" applyFill="1" applyBorder="1"/>
    <xf numFmtId="0" fontId="10" fillId="0" borderId="0" xfId="0" applyFont="1" applyFill="1" applyBorder="1" applyAlignment="1">
      <alignment horizontal="left"/>
    </xf>
    <xf numFmtId="4" fontId="2" fillId="3" borderId="0" xfId="0" applyNumberFormat="1" applyFont="1" applyFill="1" applyBorder="1" applyAlignment="1">
      <alignment horizontal="center"/>
    </xf>
    <xf numFmtId="4" fontId="9" fillId="0" borderId="0" xfId="0" applyNumberFormat="1" applyFont="1" applyFill="1" applyBorder="1"/>
    <xf numFmtId="0" fontId="9" fillId="0" borderId="0" xfId="0" applyFont="1" applyFill="1" applyBorder="1"/>
    <xf numFmtId="4" fontId="28" fillId="3" borderId="20" xfId="0" applyNumberFormat="1" applyFont="1" applyFill="1" applyBorder="1" applyAlignment="1">
      <alignment vertical="center"/>
    </xf>
    <xf numFmtId="0" fontId="6" fillId="0" borderId="11" xfId="0" applyFont="1" applyFill="1" applyBorder="1"/>
    <xf numFmtId="0" fontId="7" fillId="0" borderId="15" xfId="0" applyFont="1" applyFill="1" applyBorder="1" applyAlignment="1">
      <alignment horizontal="right"/>
    </xf>
    <xf numFmtId="0" fontId="7" fillId="0" borderId="12" xfId="0" applyFont="1" applyFill="1" applyBorder="1" applyAlignment="1">
      <alignment horizontal="right"/>
    </xf>
    <xf numFmtId="0" fontId="2" fillId="0" borderId="12" xfId="0" applyFont="1" applyFill="1" applyBorder="1"/>
    <xf numFmtId="4" fontId="8" fillId="0" borderId="13" xfId="0" applyNumberFormat="1" applyFont="1" applyFill="1" applyBorder="1"/>
    <xf numFmtId="4" fontId="3" fillId="4" borderId="20" xfId="0" applyNumberFormat="1" applyFont="1" applyFill="1" applyBorder="1"/>
    <xf numFmtId="4" fontId="3" fillId="5" borderId="20" xfId="0" applyNumberFormat="1" applyFont="1" applyFill="1" applyBorder="1"/>
    <xf numFmtId="4" fontId="6" fillId="0" borderId="46" xfId="0" applyNumberFormat="1" applyFont="1" applyFill="1" applyBorder="1"/>
    <xf numFmtId="0" fontId="1" fillId="0" borderId="0" xfId="5" applyFont="1"/>
    <xf numFmtId="0" fontId="4" fillId="0" borderId="0" xfId="5" applyFont="1" applyAlignment="1">
      <alignment horizontal="center"/>
    </xf>
    <xf numFmtId="0" fontId="4" fillId="2" borderId="9" xfId="5" applyFont="1" applyFill="1" applyBorder="1" applyAlignment="1">
      <alignment horizontal="center"/>
    </xf>
    <xf numFmtId="0" fontId="4" fillId="6" borderId="9" xfId="5" applyFont="1" applyFill="1" applyBorder="1" applyAlignment="1">
      <alignment horizontal="center"/>
    </xf>
    <xf numFmtId="1" fontId="1" fillId="0" borderId="9" xfId="5" applyNumberFormat="1" applyFont="1" applyBorder="1"/>
    <xf numFmtId="0" fontId="1" fillId="0" borderId="9" xfId="5" applyFont="1" applyBorder="1"/>
    <xf numFmtId="4" fontId="4" fillId="0" borderId="9" xfId="5" applyNumberFormat="1" applyFont="1" applyBorder="1"/>
    <xf numFmtId="0" fontId="4" fillId="0" borderId="9" xfId="5" applyFont="1" applyBorder="1"/>
    <xf numFmtId="0" fontId="4" fillId="0" borderId="9" xfId="5" applyFont="1" applyBorder="1" applyAlignment="1">
      <alignment horizontal="left"/>
    </xf>
    <xf numFmtId="4" fontId="1" fillId="0" borderId="9" xfId="5" applyNumberFormat="1" applyFont="1" applyBorder="1"/>
    <xf numFmtId="1" fontId="1" fillId="0" borderId="9" xfId="5" applyNumberFormat="1" applyFont="1" applyBorder="1" applyAlignment="1">
      <alignment horizontal="center"/>
    </xf>
    <xf numFmtId="14" fontId="1" fillId="0" borderId="9" xfId="5" applyNumberFormat="1" applyFont="1" applyBorder="1"/>
    <xf numFmtId="0" fontId="1" fillId="0" borderId="9" xfId="5" applyFont="1" applyBorder="1" applyAlignment="1">
      <alignment horizontal="left"/>
    </xf>
    <xf numFmtId="0" fontId="1" fillId="0" borderId="9" xfId="5" applyFont="1" applyBorder="1" applyAlignment="1">
      <alignment horizontal="center"/>
    </xf>
    <xf numFmtId="0" fontId="1" fillId="0" borderId="9" xfId="5" applyFont="1" applyBorder="1" applyAlignment="1">
      <alignment wrapText="1"/>
    </xf>
    <xf numFmtId="0" fontId="32" fillId="0" borderId="9" xfId="0" applyFont="1" applyBorder="1" applyAlignment="1">
      <alignment horizontal="center"/>
    </xf>
    <xf numFmtId="14" fontId="32" fillId="0" borderId="9" xfId="0" applyNumberFormat="1" applyFont="1" applyBorder="1" applyAlignment="1">
      <alignment horizontal="center"/>
    </xf>
    <xf numFmtId="4" fontId="32" fillId="0" borderId="9" xfId="0" applyNumberFormat="1" applyFont="1" applyBorder="1"/>
    <xf numFmtId="0" fontId="1" fillId="0" borderId="9" xfId="0" applyFont="1" applyBorder="1"/>
    <xf numFmtId="0" fontId="32" fillId="0" borderId="9" xfId="0" applyFont="1" applyBorder="1" applyAlignment="1">
      <alignment horizontal="left"/>
    </xf>
    <xf numFmtId="0" fontId="32" fillId="0" borderId="0" xfId="0" applyFont="1"/>
    <xf numFmtId="0" fontId="32" fillId="0" borderId="0" xfId="0" applyFont="1" applyBorder="1" applyAlignment="1">
      <alignment horizontal="left"/>
    </xf>
    <xf numFmtId="1" fontId="1" fillId="0" borderId="12" xfId="5" applyNumberFormat="1" applyFont="1" applyBorder="1" applyAlignment="1">
      <alignment horizontal="center"/>
    </xf>
    <xf numFmtId="14" fontId="1" fillId="0" borderId="12" xfId="5" applyNumberFormat="1" applyFont="1" applyBorder="1"/>
    <xf numFmtId="4" fontId="1" fillId="0" borderId="12" xfId="5" applyNumberFormat="1" applyFont="1" applyBorder="1"/>
    <xf numFmtId="0" fontId="1" fillId="0" borderId="12" xfId="5" applyFont="1" applyBorder="1" applyAlignment="1">
      <alignment horizontal="left"/>
    </xf>
    <xf numFmtId="0" fontId="32" fillId="0" borderId="0" xfId="0" applyFont="1" applyAlignment="1">
      <alignment horizontal="center"/>
    </xf>
    <xf numFmtId="4" fontId="32" fillId="0" borderId="0" xfId="0" applyNumberFormat="1" applyFont="1"/>
    <xf numFmtId="0" fontId="33" fillId="2" borderId="9" xfId="0" applyFont="1" applyFill="1" applyBorder="1" applyAlignment="1">
      <alignment horizontal="center"/>
    </xf>
    <xf numFmtId="4" fontId="33" fillId="2" borderId="9" xfId="0" applyNumberFormat="1" applyFont="1" applyFill="1" applyBorder="1" applyAlignment="1">
      <alignment horizontal="center"/>
    </xf>
    <xf numFmtId="0" fontId="33" fillId="0" borderId="0" xfId="0" applyFont="1"/>
    <xf numFmtId="4" fontId="33" fillId="0" borderId="9" xfId="0" applyNumberFormat="1" applyFont="1" applyBorder="1"/>
    <xf numFmtId="0" fontId="32" fillId="0" borderId="9" xfId="0" applyFont="1" applyBorder="1"/>
    <xf numFmtId="0" fontId="1" fillId="0" borderId="7" xfId="0" applyFont="1" applyBorder="1" applyProtection="1">
      <protection locked="0"/>
    </xf>
    <xf numFmtId="0" fontId="1" fillId="0" borderId="7" xfId="0" applyFont="1" applyBorder="1"/>
    <xf numFmtId="0" fontId="32" fillId="0" borderId="7" xfId="0" applyFont="1" applyBorder="1"/>
    <xf numFmtId="0" fontId="33" fillId="0" borderId="9" xfId="0" applyFont="1" applyBorder="1" applyAlignment="1">
      <alignment horizontal="left"/>
    </xf>
    <xf numFmtId="4" fontId="33" fillId="0" borderId="9" xfId="0" applyNumberFormat="1" applyFont="1" applyBorder="1" applyAlignment="1">
      <alignment horizontal="left"/>
    </xf>
    <xf numFmtId="0" fontId="33" fillId="0" borderId="9" xfId="0" applyFont="1" applyBorder="1" applyAlignment="1">
      <alignment horizontal="right"/>
    </xf>
    <xf numFmtId="4" fontId="33" fillId="0" borderId="9" xfId="0" applyNumberFormat="1" applyFont="1" applyBorder="1" applyAlignment="1">
      <alignment horizontal="right"/>
    </xf>
    <xf numFmtId="4" fontId="32" fillId="0" borderId="9" xfId="0" applyNumberFormat="1" applyFont="1" applyBorder="1" applyAlignment="1">
      <alignment horizontal="right"/>
    </xf>
    <xf numFmtId="164" fontId="33" fillId="0" borderId="9" xfId="0" applyNumberFormat="1" applyFont="1" applyBorder="1" applyAlignment="1">
      <alignment horizontal="left"/>
    </xf>
    <xf numFmtId="4" fontId="32" fillId="0" borderId="9" xfId="0" applyNumberFormat="1" applyFont="1" applyBorder="1" applyAlignment="1">
      <alignment horizontal="left"/>
    </xf>
    <xf numFmtId="164" fontId="32" fillId="0" borderId="9" xfId="0" applyNumberFormat="1" applyFont="1" applyBorder="1" applyAlignment="1">
      <alignment horizontal="left"/>
    </xf>
    <xf numFmtId="0" fontId="33" fillId="0" borderId="9" xfId="0" applyFont="1" applyBorder="1" applyAlignment="1">
      <alignment horizontal="center"/>
    </xf>
    <xf numFmtId="14" fontId="33" fillId="0" borderId="9" xfId="0" applyNumberFormat="1" applyFont="1" applyBorder="1" applyAlignment="1">
      <alignment horizontal="center"/>
    </xf>
    <xf numFmtId="0" fontId="33" fillId="0" borderId="9" xfId="0" applyFont="1" applyBorder="1"/>
    <xf numFmtId="0" fontId="32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1" fontId="32" fillId="0" borderId="9" xfId="0" applyNumberFormat="1" applyFont="1" applyBorder="1" applyAlignment="1">
      <alignment horizontal="center"/>
    </xf>
    <xf numFmtId="14" fontId="32" fillId="0" borderId="9" xfId="0" applyNumberFormat="1" applyFont="1" applyBorder="1" applyAlignment="1">
      <alignment horizontal="left"/>
    </xf>
    <xf numFmtId="0" fontId="32" fillId="2" borderId="9" xfId="0" applyFont="1" applyFill="1" applyBorder="1" applyAlignment="1">
      <alignment horizontal="center"/>
    </xf>
    <xf numFmtId="4" fontId="33" fillId="2" borderId="9" xfId="0" applyNumberFormat="1" applyFont="1" applyFill="1" applyBorder="1"/>
    <xf numFmtId="0" fontId="33" fillId="2" borderId="9" xfId="0" applyFont="1" applyFill="1" applyBorder="1" applyAlignment="1">
      <alignment horizontal="right"/>
    </xf>
    <xf numFmtId="0" fontId="32" fillId="2" borderId="9" xfId="0" applyFont="1" applyFill="1" applyBorder="1"/>
    <xf numFmtId="0" fontId="32" fillId="0" borderId="0" xfId="0" applyFont="1" applyAlignment="1"/>
    <xf numFmtId="0" fontId="17" fillId="0" borderId="0" xfId="1" applyFont="1" applyAlignment="1">
      <alignment horizontal="right"/>
    </xf>
    <xf numFmtId="0" fontId="1" fillId="0" borderId="0" xfId="6"/>
    <xf numFmtId="0" fontId="1" fillId="0" borderId="0" xfId="6" applyAlignment="1">
      <alignment horizontal="left" indent="1"/>
    </xf>
    <xf numFmtId="0" fontId="1" fillId="0" borderId="0" xfId="6" applyAlignment="1">
      <alignment horizontal="center"/>
    </xf>
    <xf numFmtId="3" fontId="1" fillId="0" borderId="0" xfId="6" applyNumberFormat="1" applyFont="1"/>
    <xf numFmtId="3" fontId="1" fillId="0" borderId="0" xfId="6" applyNumberFormat="1"/>
    <xf numFmtId="0" fontId="1" fillId="0" borderId="0" xfId="6" applyFont="1"/>
    <xf numFmtId="0" fontId="1" fillId="3" borderId="0" xfId="0" applyFont="1" applyFill="1" applyAlignment="1" applyProtection="1">
      <alignment horizontal="right" wrapText="1"/>
      <protection locked="0"/>
    </xf>
    <xf numFmtId="0" fontId="36" fillId="0" borderId="0" xfId="6" applyFont="1" applyAlignment="1">
      <alignment horizontal="left" indent="1"/>
    </xf>
    <xf numFmtId="3" fontId="37" fillId="0" borderId="0" xfId="6" applyNumberFormat="1" applyFont="1"/>
    <xf numFmtId="0" fontId="38" fillId="0" borderId="0" xfId="6" applyFont="1" applyFill="1" applyAlignment="1">
      <alignment horizontal="left" indent="1"/>
    </xf>
    <xf numFmtId="0" fontId="37" fillId="0" borderId="0" xfId="6" applyFont="1" applyAlignment="1">
      <alignment horizontal="left" indent="1"/>
    </xf>
    <xf numFmtId="0" fontId="1" fillId="0" borderId="0" xfId="6" applyBorder="1" applyAlignment="1">
      <alignment horizontal="center"/>
    </xf>
    <xf numFmtId="0" fontId="1" fillId="0" borderId="0" xfId="6" applyBorder="1"/>
    <xf numFmtId="0" fontId="39" fillId="0" borderId="0" xfId="6" applyFont="1" applyAlignment="1">
      <alignment horizontal="left" indent="1"/>
    </xf>
    <xf numFmtId="0" fontId="40" fillId="0" borderId="0" xfId="6" applyFont="1" applyFill="1" applyBorder="1" applyAlignment="1">
      <alignment horizontal="center"/>
    </xf>
    <xf numFmtId="0" fontId="4" fillId="7" borderId="19" xfId="6" applyFont="1" applyFill="1" applyBorder="1" applyAlignment="1">
      <alignment horizontal="center"/>
    </xf>
    <xf numFmtId="0" fontId="37" fillId="7" borderId="51" xfId="6" applyFont="1" applyFill="1" applyBorder="1" applyAlignment="1">
      <alignment horizontal="center"/>
    </xf>
    <xf numFmtId="0" fontId="37" fillId="7" borderId="52" xfId="6" applyFont="1" applyFill="1" applyBorder="1" applyAlignment="1">
      <alignment horizontal="center"/>
    </xf>
    <xf numFmtId="0" fontId="4" fillId="8" borderId="51" xfId="6" applyFont="1" applyFill="1" applyBorder="1" applyAlignment="1">
      <alignment horizontal="center"/>
    </xf>
    <xf numFmtId="0" fontId="4" fillId="7" borderId="54" xfId="6" applyFont="1" applyFill="1" applyBorder="1" applyAlignment="1">
      <alignment horizontal="center"/>
    </xf>
    <xf numFmtId="0" fontId="37" fillId="7" borderId="53" xfId="6" applyFont="1" applyFill="1" applyBorder="1" applyAlignment="1">
      <alignment horizontal="center"/>
    </xf>
    <xf numFmtId="0" fontId="37" fillId="7" borderId="54" xfId="6" applyFont="1" applyFill="1" applyBorder="1" applyAlignment="1">
      <alignment horizontal="center"/>
    </xf>
    <xf numFmtId="3" fontId="37" fillId="7" borderId="28" xfId="6" applyNumberFormat="1" applyFont="1" applyFill="1" applyBorder="1" applyAlignment="1">
      <alignment horizontal="center"/>
    </xf>
    <xf numFmtId="3" fontId="4" fillId="7" borderId="55" xfId="6" applyNumberFormat="1" applyFont="1" applyFill="1" applyBorder="1" applyAlignment="1">
      <alignment horizontal="center"/>
    </xf>
    <xf numFmtId="3" fontId="4" fillId="7" borderId="0" xfId="6" applyNumberFormat="1" applyFont="1" applyFill="1" applyBorder="1" applyAlignment="1">
      <alignment horizontal="center"/>
    </xf>
    <xf numFmtId="0" fontId="4" fillId="8" borderId="56" xfId="6" applyFont="1" applyFill="1" applyBorder="1" applyAlignment="1">
      <alignment horizontal="center"/>
    </xf>
    <xf numFmtId="0" fontId="4" fillId="8" borderId="53" xfId="6" applyFont="1" applyFill="1" applyBorder="1" applyAlignment="1">
      <alignment horizontal="center"/>
    </xf>
    <xf numFmtId="0" fontId="42" fillId="0" borderId="41" xfId="6" applyFont="1" applyBorder="1" applyAlignment="1">
      <alignment horizontal="left" indent="1"/>
    </xf>
    <xf numFmtId="165" fontId="1" fillId="0" borderId="51" xfId="6" applyNumberFormat="1" applyFont="1" applyFill="1" applyBorder="1" applyAlignment="1">
      <alignment horizontal="center"/>
    </xf>
    <xf numFmtId="3" fontId="1" fillId="9" borderId="57" xfId="6" applyNumberFormat="1" applyFont="1" applyFill="1" applyBorder="1" applyAlignment="1">
      <alignment horizontal="right"/>
    </xf>
    <xf numFmtId="3" fontId="43" fillId="9" borderId="40" xfId="6" applyNumberFormat="1" applyFont="1" applyFill="1" applyBorder="1" applyAlignment="1">
      <alignment horizontal="right"/>
    </xf>
    <xf numFmtId="3" fontId="43" fillId="0" borderId="40" xfId="6" applyNumberFormat="1" applyFont="1" applyFill="1" applyBorder="1" applyAlignment="1">
      <alignment horizontal="right"/>
    </xf>
    <xf numFmtId="3" fontId="43" fillId="9" borderId="51" xfId="6" applyNumberFormat="1" applyFont="1" applyFill="1" applyBorder="1" applyAlignment="1">
      <alignment horizontal="right"/>
    </xf>
    <xf numFmtId="3" fontId="1" fillId="9" borderId="0" xfId="6" applyNumberFormat="1" applyFont="1" applyFill="1" applyBorder="1" applyAlignment="1" applyProtection="1">
      <alignment horizontal="right"/>
      <protection locked="0"/>
    </xf>
    <xf numFmtId="3" fontId="1" fillId="9" borderId="57" xfId="6" applyNumberFormat="1" applyFont="1" applyFill="1" applyBorder="1" applyAlignment="1" applyProtection="1">
      <alignment horizontal="right"/>
      <protection locked="0"/>
    </xf>
    <xf numFmtId="3" fontId="1" fillId="9" borderId="58" xfId="6" applyNumberFormat="1" applyFont="1" applyFill="1" applyBorder="1" applyAlignment="1" applyProtection="1">
      <alignment horizontal="right"/>
      <protection locked="0"/>
    </xf>
    <xf numFmtId="165" fontId="37" fillId="9" borderId="59" xfId="6" applyNumberFormat="1" applyFont="1" applyFill="1" applyBorder="1" applyAlignment="1">
      <alignment horizontal="right"/>
    </xf>
    <xf numFmtId="3" fontId="37" fillId="9" borderId="59" xfId="6" applyNumberFormat="1" applyFont="1" applyFill="1" applyBorder="1" applyAlignment="1">
      <alignment horizontal="right"/>
    </xf>
    <xf numFmtId="0" fontId="1" fillId="0" borderId="0" xfId="6" applyFont="1" applyAlignment="1">
      <alignment horizontal="right"/>
    </xf>
    <xf numFmtId="3" fontId="1" fillId="9" borderId="58" xfId="6" applyNumberFormat="1" applyFont="1" applyFill="1" applyBorder="1" applyAlignment="1">
      <alignment horizontal="right"/>
    </xf>
    <xf numFmtId="3" fontId="44" fillId="9" borderId="52" xfId="6" applyNumberFormat="1" applyFont="1" applyFill="1" applyBorder="1" applyAlignment="1">
      <alignment horizontal="right"/>
    </xf>
    <xf numFmtId="3" fontId="44" fillId="0" borderId="52" xfId="6" applyNumberFormat="1" applyFont="1" applyFill="1" applyBorder="1" applyAlignment="1">
      <alignment horizontal="right"/>
    </xf>
    <xf numFmtId="0" fontId="42" fillId="0" borderId="60" xfId="6" applyFont="1" applyBorder="1" applyAlignment="1">
      <alignment horizontal="left" indent="1"/>
    </xf>
    <xf numFmtId="165" fontId="1" fillId="0" borderId="61" xfId="6" applyNumberFormat="1" applyFont="1" applyBorder="1" applyAlignment="1">
      <alignment horizontal="center"/>
    </xf>
    <xf numFmtId="4" fontId="1" fillId="9" borderId="60" xfId="6" applyNumberFormat="1" applyFont="1" applyFill="1" applyBorder="1" applyAlignment="1">
      <alignment horizontal="right"/>
    </xf>
    <xf numFmtId="4" fontId="43" fillId="9" borderId="60" xfId="6" applyNumberFormat="1" applyFont="1" applyFill="1" applyBorder="1" applyAlignment="1">
      <alignment horizontal="right"/>
    </xf>
    <xf numFmtId="4" fontId="43" fillId="0" borderId="60" xfId="6" applyNumberFormat="1" applyFont="1" applyFill="1" applyBorder="1" applyAlignment="1">
      <alignment horizontal="right"/>
    </xf>
    <xf numFmtId="4" fontId="43" fillId="9" borderId="61" xfId="6" applyNumberFormat="1" applyFont="1" applyFill="1" applyBorder="1" applyAlignment="1">
      <alignment horizontal="right"/>
    </xf>
    <xf numFmtId="4" fontId="1" fillId="9" borderId="62" xfId="6" applyNumberFormat="1" applyFont="1" applyFill="1" applyBorder="1" applyAlignment="1" applyProtection="1">
      <alignment horizontal="right"/>
      <protection locked="0"/>
    </xf>
    <xf numFmtId="4" fontId="1" fillId="9" borderId="60" xfId="6" applyNumberFormat="1" applyFont="1" applyFill="1" applyBorder="1" applyAlignment="1" applyProtection="1">
      <alignment horizontal="right"/>
      <protection locked="0"/>
    </xf>
    <xf numFmtId="4" fontId="1" fillId="9" borderId="61" xfId="6" applyNumberFormat="1" applyFont="1" applyFill="1" applyBorder="1" applyAlignment="1" applyProtection="1">
      <alignment horizontal="right"/>
      <protection locked="0"/>
    </xf>
    <xf numFmtId="165" fontId="37" fillId="9" borderId="63" xfId="6" applyNumberFormat="1" applyFont="1" applyFill="1" applyBorder="1" applyAlignment="1">
      <alignment horizontal="right"/>
    </xf>
    <xf numFmtId="3" fontId="37" fillId="9" borderId="63" xfId="6" applyNumberFormat="1" applyFont="1" applyFill="1" applyBorder="1" applyAlignment="1">
      <alignment horizontal="right"/>
    </xf>
    <xf numFmtId="4" fontId="1" fillId="9" borderId="64" xfId="6" applyNumberFormat="1" applyFont="1" applyFill="1" applyBorder="1" applyAlignment="1">
      <alignment horizontal="right"/>
    </xf>
    <xf numFmtId="4" fontId="44" fillId="9" borderId="63" xfId="6" applyNumberFormat="1" applyFont="1" applyFill="1" applyBorder="1" applyAlignment="1">
      <alignment horizontal="right"/>
    </xf>
    <xf numFmtId="4" fontId="44" fillId="0" borderId="63" xfId="6" applyNumberFormat="1" applyFont="1" applyFill="1" applyBorder="1" applyAlignment="1">
      <alignment horizontal="right"/>
    </xf>
    <xf numFmtId="0" fontId="42" fillId="0" borderId="40" xfId="6" applyFont="1" applyBorder="1" applyAlignment="1">
      <alignment horizontal="left" indent="1"/>
    </xf>
    <xf numFmtId="3" fontId="1" fillId="0" borderId="65" xfId="6" applyNumberFormat="1" applyFont="1" applyBorder="1" applyAlignment="1">
      <alignment horizontal="center"/>
    </xf>
    <xf numFmtId="3" fontId="1" fillId="9" borderId="66" xfId="6" applyNumberFormat="1" applyFont="1" applyFill="1" applyBorder="1" applyAlignment="1">
      <alignment horizontal="right"/>
    </xf>
    <xf numFmtId="3" fontId="37" fillId="9" borderId="40" xfId="6" applyNumberFormat="1" applyFont="1" applyFill="1" applyBorder="1" applyAlignment="1">
      <alignment horizontal="right"/>
    </xf>
    <xf numFmtId="3" fontId="43" fillId="9" borderId="67" xfId="6" applyNumberFormat="1" applyFont="1" applyFill="1" applyBorder="1" applyAlignment="1">
      <alignment horizontal="right"/>
    </xf>
    <xf numFmtId="3" fontId="1" fillId="9" borderId="7" xfId="6" applyNumberFormat="1" applyFont="1" applyFill="1" applyBorder="1" applyAlignment="1" applyProtection="1">
      <alignment horizontal="right"/>
      <protection locked="0"/>
    </xf>
    <xf numFmtId="3" fontId="1" fillId="9" borderId="66" xfId="6" applyNumberFormat="1" applyFont="1" applyFill="1" applyBorder="1" applyAlignment="1" applyProtection="1">
      <alignment horizontal="right"/>
      <protection locked="0"/>
    </xf>
    <xf numFmtId="3" fontId="37" fillId="9" borderId="68" xfId="6" applyNumberFormat="1" applyFont="1" applyFill="1" applyBorder="1" applyAlignment="1">
      <alignment horizontal="right"/>
    </xf>
    <xf numFmtId="3" fontId="43" fillId="9" borderId="68" xfId="6" applyNumberFormat="1" applyFont="1" applyFill="1" applyBorder="1" applyAlignment="1">
      <alignment horizontal="right"/>
    </xf>
    <xf numFmtId="3" fontId="44" fillId="0" borderId="68" xfId="6" applyNumberFormat="1" applyFont="1" applyFill="1" applyBorder="1" applyAlignment="1">
      <alignment horizontal="right"/>
    </xf>
    <xf numFmtId="0" fontId="42" fillId="0" borderId="66" xfId="6" applyFont="1" applyBorder="1" applyAlignment="1">
      <alignment horizontal="left" indent="1"/>
    </xf>
    <xf numFmtId="3" fontId="37" fillId="9" borderId="66" xfId="6" applyNumberFormat="1" applyFont="1" applyFill="1" applyBorder="1" applyAlignment="1">
      <alignment horizontal="right"/>
    </xf>
    <xf numFmtId="3" fontId="43" fillId="9" borderId="65" xfId="6" applyNumberFormat="1" applyFont="1" applyFill="1" applyBorder="1" applyAlignment="1">
      <alignment horizontal="right"/>
    </xf>
    <xf numFmtId="3" fontId="1" fillId="9" borderId="65" xfId="6" applyNumberFormat="1" applyFont="1" applyFill="1" applyBorder="1" applyAlignment="1" applyProtection="1">
      <alignment horizontal="right"/>
      <protection locked="0"/>
    </xf>
    <xf numFmtId="3" fontId="1" fillId="9" borderId="65" xfId="6" applyNumberFormat="1" applyFont="1" applyFill="1" applyBorder="1" applyAlignment="1">
      <alignment horizontal="right"/>
    </xf>
    <xf numFmtId="3" fontId="1" fillId="0" borderId="56" xfId="6" applyNumberFormat="1" applyFont="1" applyFill="1" applyBorder="1" applyAlignment="1">
      <alignment horizontal="center"/>
    </xf>
    <xf numFmtId="3" fontId="1" fillId="9" borderId="41" xfId="6" applyNumberFormat="1" applyFont="1" applyFill="1" applyBorder="1" applyAlignment="1">
      <alignment horizontal="right"/>
    </xf>
    <xf numFmtId="3" fontId="37" fillId="9" borderId="69" xfId="6" applyNumberFormat="1" applyFont="1" applyFill="1" applyBorder="1" applyAlignment="1">
      <alignment horizontal="right"/>
    </xf>
    <xf numFmtId="3" fontId="43" fillId="9" borderId="56" xfId="6" applyNumberFormat="1" applyFont="1" applyFill="1" applyBorder="1" applyAlignment="1">
      <alignment horizontal="right"/>
    </xf>
    <xf numFmtId="3" fontId="1" fillId="9" borderId="69" xfId="6" applyNumberFormat="1" applyFont="1" applyFill="1" applyBorder="1" applyAlignment="1" applyProtection="1">
      <alignment horizontal="right"/>
      <protection locked="0"/>
    </xf>
    <xf numFmtId="3" fontId="1" fillId="9" borderId="61" xfId="6" applyNumberFormat="1" applyFont="1" applyFill="1" applyBorder="1" applyAlignment="1">
      <alignment horizontal="right"/>
    </xf>
    <xf numFmtId="3" fontId="43" fillId="9" borderId="59" xfId="6" applyNumberFormat="1" applyFont="1" applyFill="1" applyBorder="1" applyAlignment="1">
      <alignment horizontal="right"/>
    </xf>
    <xf numFmtId="3" fontId="44" fillId="0" borderId="59" xfId="6" applyNumberFormat="1" applyFont="1" applyFill="1" applyBorder="1" applyAlignment="1">
      <alignment horizontal="right"/>
    </xf>
    <xf numFmtId="0" fontId="42" fillId="10" borderId="48" xfId="6" applyFont="1" applyFill="1" applyBorder="1" applyAlignment="1">
      <alignment horizontal="left" indent="1"/>
    </xf>
    <xf numFmtId="3" fontId="37" fillId="9" borderId="51" xfId="6" applyNumberFormat="1" applyFont="1" applyFill="1" applyBorder="1" applyAlignment="1">
      <alignment horizontal="center"/>
    </xf>
    <xf numFmtId="3" fontId="37" fillId="9" borderId="48" xfId="6" applyNumberFormat="1" applyFont="1" applyFill="1" applyBorder="1" applyAlignment="1">
      <alignment horizontal="right"/>
    </xf>
    <xf numFmtId="3" fontId="37" fillId="9" borderId="55" xfId="6" applyNumberFormat="1" applyFont="1" applyFill="1" applyBorder="1" applyAlignment="1">
      <alignment horizontal="right"/>
    </xf>
    <xf numFmtId="3" fontId="37" fillId="9" borderId="50" xfId="6" applyNumberFormat="1" applyFont="1" applyFill="1" applyBorder="1" applyAlignment="1">
      <alignment horizontal="right"/>
    </xf>
    <xf numFmtId="3" fontId="4" fillId="9" borderId="55" xfId="6" applyNumberFormat="1" applyFont="1" applyFill="1" applyBorder="1" applyAlignment="1">
      <alignment horizontal="right"/>
    </xf>
    <xf numFmtId="3" fontId="1" fillId="0" borderId="58" xfId="6" applyNumberFormat="1" applyFont="1" applyFill="1" applyBorder="1" applyAlignment="1">
      <alignment horizontal="center"/>
    </xf>
    <xf numFmtId="3" fontId="1" fillId="9" borderId="0" xfId="6" applyNumberFormat="1" applyFont="1" applyFill="1" applyBorder="1" applyAlignment="1">
      <alignment horizontal="right"/>
    </xf>
    <xf numFmtId="3" fontId="1" fillId="9" borderId="40" xfId="6" applyNumberFormat="1" applyFont="1" applyFill="1" applyBorder="1" applyAlignment="1" applyProtection="1">
      <alignment horizontal="right"/>
      <protection locked="0"/>
    </xf>
    <xf numFmtId="3" fontId="1" fillId="9" borderId="67" xfId="6" applyNumberFormat="1" applyFont="1" applyFill="1" applyBorder="1" applyAlignment="1">
      <alignment horizontal="right"/>
    </xf>
    <xf numFmtId="3" fontId="1" fillId="9" borderId="7" xfId="6" applyNumberFormat="1" applyFont="1" applyFill="1" applyBorder="1" applyAlignment="1">
      <alignment horizontal="right"/>
    </xf>
    <xf numFmtId="3" fontId="1" fillId="0" borderId="61" xfId="6" applyNumberFormat="1" applyFont="1" applyBorder="1" applyAlignment="1">
      <alignment horizontal="center"/>
    </xf>
    <xf numFmtId="3" fontId="43" fillId="9" borderId="64" xfId="6" applyNumberFormat="1" applyFont="1" applyFill="1" applyBorder="1" applyAlignment="1">
      <alignment horizontal="right"/>
    </xf>
    <xf numFmtId="3" fontId="1" fillId="9" borderId="70" xfId="6" applyNumberFormat="1" applyFont="1" applyFill="1" applyBorder="1" applyAlignment="1" applyProtection="1">
      <alignment horizontal="right"/>
      <protection locked="0"/>
    </xf>
    <xf numFmtId="3" fontId="1" fillId="9" borderId="61" xfId="6" applyNumberFormat="1" applyFont="1" applyFill="1" applyBorder="1" applyAlignment="1" applyProtection="1">
      <alignment horizontal="right"/>
      <protection locked="0"/>
    </xf>
    <xf numFmtId="3" fontId="37" fillId="9" borderId="71" xfId="6" applyNumberFormat="1" applyFont="1" applyFill="1" applyBorder="1" applyAlignment="1">
      <alignment horizontal="right"/>
    </xf>
    <xf numFmtId="3" fontId="1" fillId="9" borderId="64" xfId="6" applyNumberFormat="1" applyFont="1" applyFill="1" applyBorder="1" applyAlignment="1">
      <alignment horizontal="right"/>
    </xf>
    <xf numFmtId="3" fontId="43" fillId="9" borderId="71" xfId="6" applyNumberFormat="1" applyFont="1" applyFill="1" applyBorder="1" applyAlignment="1">
      <alignment horizontal="right"/>
    </xf>
    <xf numFmtId="3" fontId="44" fillId="0" borderId="71" xfId="6" applyNumberFormat="1" applyFont="1" applyFill="1" applyBorder="1" applyAlignment="1">
      <alignment horizontal="right"/>
    </xf>
    <xf numFmtId="0" fontId="42" fillId="0" borderId="67" xfId="6" applyFont="1" applyBorder="1" applyAlignment="1">
      <alignment horizontal="left" indent="1"/>
    </xf>
    <xf numFmtId="3" fontId="43" fillId="0" borderId="67" xfId="6" applyNumberFormat="1" applyFont="1" applyFill="1" applyBorder="1" applyAlignment="1">
      <alignment horizontal="center"/>
    </xf>
    <xf numFmtId="3" fontId="1" fillId="9" borderId="72" xfId="6" applyNumberFormat="1" applyFont="1" applyFill="1" applyBorder="1" applyAlignment="1">
      <alignment horizontal="right"/>
    </xf>
    <xf numFmtId="3" fontId="37" fillId="9" borderId="72" xfId="6" applyNumberFormat="1" applyFont="1" applyFill="1" applyBorder="1" applyAlignment="1" applyProtection="1">
      <alignment horizontal="right"/>
      <protection locked="0"/>
    </xf>
    <xf numFmtId="3" fontId="37" fillId="0" borderId="72" xfId="6" applyNumberFormat="1" applyFont="1" applyFill="1" applyBorder="1" applyAlignment="1" applyProtection="1">
      <alignment horizontal="right"/>
      <protection locked="0"/>
    </xf>
    <xf numFmtId="3" fontId="4" fillId="9" borderId="72" xfId="6" applyNumberFormat="1" applyFont="1" applyFill="1" applyBorder="1" applyAlignment="1" applyProtection="1">
      <alignment horizontal="right"/>
      <protection locked="0"/>
    </xf>
    <xf numFmtId="3" fontId="4" fillId="9" borderId="58" xfId="6" applyNumberFormat="1" applyFont="1" applyFill="1" applyBorder="1" applyAlignment="1" applyProtection="1">
      <alignment horizontal="right"/>
      <protection locked="0"/>
    </xf>
    <xf numFmtId="3" fontId="4" fillId="9" borderId="73" xfId="6" applyNumberFormat="1" applyFont="1" applyFill="1" applyBorder="1" applyAlignment="1" applyProtection="1">
      <alignment horizontal="right"/>
      <protection locked="0"/>
    </xf>
    <xf numFmtId="3" fontId="37" fillId="9" borderId="58" xfId="6" applyNumberFormat="1" applyFont="1" applyFill="1" applyBorder="1" applyAlignment="1">
      <alignment horizontal="right"/>
    </xf>
    <xf numFmtId="164" fontId="37" fillId="9" borderId="74" xfId="6" applyNumberFormat="1" applyFont="1" applyFill="1" applyBorder="1" applyAlignment="1">
      <alignment horizontal="right"/>
    </xf>
    <xf numFmtId="3" fontId="43" fillId="9" borderId="74" xfId="6" applyNumberFormat="1" applyFont="1" applyFill="1" applyBorder="1" applyAlignment="1">
      <alignment horizontal="right"/>
    </xf>
    <xf numFmtId="3" fontId="44" fillId="0" borderId="58" xfId="6" applyNumberFormat="1" applyFont="1" applyFill="1" applyBorder="1" applyAlignment="1">
      <alignment horizontal="right"/>
    </xf>
    <xf numFmtId="0" fontId="1" fillId="0" borderId="0" xfId="6" applyFill="1"/>
    <xf numFmtId="3" fontId="43" fillId="0" borderId="65" xfId="6" applyNumberFormat="1" applyFont="1" applyFill="1" applyBorder="1" applyAlignment="1">
      <alignment horizontal="center"/>
    </xf>
    <xf numFmtId="3" fontId="37" fillId="9" borderId="66" xfId="6" applyNumberFormat="1" applyFont="1" applyFill="1" applyBorder="1" applyAlignment="1" applyProtection="1">
      <alignment horizontal="right"/>
      <protection locked="0"/>
    </xf>
    <xf numFmtId="3" fontId="37" fillId="0" borderId="66" xfId="6" applyNumberFormat="1" applyFont="1" applyFill="1" applyBorder="1" applyAlignment="1" applyProtection="1">
      <alignment horizontal="right"/>
      <protection locked="0"/>
    </xf>
    <xf numFmtId="3" fontId="4" fillId="9" borderId="66" xfId="6" applyNumberFormat="1" applyFont="1" applyFill="1" applyBorder="1" applyAlignment="1" applyProtection="1">
      <alignment horizontal="right"/>
      <protection locked="0"/>
    </xf>
    <xf numFmtId="3" fontId="4" fillId="9" borderId="65" xfId="6" applyNumberFormat="1" applyFont="1" applyFill="1" applyBorder="1" applyAlignment="1" applyProtection="1">
      <alignment horizontal="right"/>
      <protection locked="0"/>
    </xf>
    <xf numFmtId="3" fontId="37" fillId="9" borderId="65" xfId="6" applyNumberFormat="1" applyFont="1" applyFill="1" applyBorder="1" applyAlignment="1">
      <alignment horizontal="right"/>
    </xf>
    <xf numFmtId="164" fontId="37" fillId="9" borderId="68" xfId="6" applyNumberFormat="1" applyFont="1" applyFill="1" applyBorder="1" applyAlignment="1">
      <alignment horizontal="right"/>
    </xf>
    <xf numFmtId="3" fontId="44" fillId="0" borderId="65" xfId="6" applyNumberFormat="1" applyFont="1" applyFill="1" applyBorder="1" applyAlignment="1">
      <alignment horizontal="right"/>
    </xf>
    <xf numFmtId="3" fontId="43" fillId="0" borderId="61" xfId="6" applyNumberFormat="1" applyFont="1" applyFill="1" applyBorder="1" applyAlignment="1">
      <alignment horizontal="center"/>
    </xf>
    <xf numFmtId="3" fontId="1" fillId="9" borderId="75" xfId="6" applyNumberFormat="1" applyFont="1" applyFill="1" applyBorder="1" applyAlignment="1">
      <alignment horizontal="right"/>
    </xf>
    <xf numFmtId="3" fontId="37" fillId="9" borderId="60" xfId="6" applyNumberFormat="1" applyFont="1" applyFill="1" applyBorder="1" applyAlignment="1" applyProtection="1">
      <alignment horizontal="right"/>
      <protection locked="0"/>
    </xf>
    <xf numFmtId="3" fontId="37" fillId="0" borderId="60" xfId="6" applyNumberFormat="1" applyFont="1" applyFill="1" applyBorder="1" applyAlignment="1" applyProtection="1">
      <alignment horizontal="right"/>
      <protection locked="0"/>
    </xf>
    <xf numFmtId="3" fontId="37" fillId="9" borderId="75" xfId="6" applyNumberFormat="1" applyFont="1" applyFill="1" applyBorder="1" applyAlignment="1" applyProtection="1">
      <alignment horizontal="right"/>
      <protection locked="0"/>
    </xf>
    <xf numFmtId="3" fontId="4" fillId="9" borderId="60" xfId="6" applyNumberFormat="1" applyFont="1" applyFill="1" applyBorder="1" applyAlignment="1" applyProtection="1">
      <alignment horizontal="right"/>
      <protection locked="0"/>
    </xf>
    <xf numFmtId="3" fontId="4" fillId="9" borderId="61" xfId="6" applyNumberFormat="1" applyFont="1" applyFill="1" applyBorder="1" applyAlignment="1" applyProtection="1">
      <alignment horizontal="right"/>
      <protection locked="0"/>
    </xf>
    <xf numFmtId="3" fontId="37" fillId="9" borderId="64" xfId="6" applyNumberFormat="1" applyFont="1" applyFill="1" applyBorder="1" applyAlignment="1">
      <alignment horizontal="right"/>
    </xf>
    <xf numFmtId="3" fontId="43" fillId="9" borderId="63" xfId="6" applyNumberFormat="1" applyFont="1" applyFill="1" applyBorder="1" applyAlignment="1">
      <alignment horizontal="right"/>
    </xf>
    <xf numFmtId="3" fontId="44" fillId="0" borderId="61" xfId="6" applyNumberFormat="1" applyFont="1" applyFill="1" applyBorder="1" applyAlignment="1">
      <alignment horizontal="right"/>
    </xf>
    <xf numFmtId="3" fontId="43" fillId="9" borderId="40" xfId="6" applyNumberFormat="1" applyFont="1" applyFill="1" applyBorder="1" applyAlignment="1" applyProtection="1">
      <alignment horizontal="right"/>
      <protection locked="0"/>
    </xf>
    <xf numFmtId="3" fontId="43" fillId="0" borderId="40" xfId="6" applyNumberFormat="1" applyFont="1" applyFill="1" applyBorder="1" applyAlignment="1" applyProtection="1">
      <alignment horizontal="right"/>
      <protection locked="0"/>
    </xf>
    <xf numFmtId="3" fontId="1" fillId="9" borderId="72" xfId="6" applyNumberFormat="1" applyFont="1" applyFill="1" applyBorder="1" applyAlignment="1" applyProtection="1">
      <alignment horizontal="right"/>
      <protection locked="0"/>
    </xf>
    <xf numFmtId="3" fontId="1" fillId="9" borderId="67" xfId="6" applyNumberFormat="1" applyFont="1" applyFill="1" applyBorder="1" applyAlignment="1" applyProtection="1">
      <alignment horizontal="right"/>
      <protection locked="0"/>
    </xf>
    <xf numFmtId="3" fontId="1" fillId="9" borderId="73" xfId="6" applyNumberFormat="1" applyFont="1" applyFill="1" applyBorder="1" applyAlignment="1" applyProtection="1">
      <alignment horizontal="right"/>
      <protection locked="0"/>
    </xf>
    <xf numFmtId="3" fontId="43" fillId="9" borderId="73" xfId="6" applyNumberFormat="1" applyFont="1" applyFill="1" applyBorder="1" applyAlignment="1">
      <alignment horizontal="right"/>
    </xf>
    <xf numFmtId="3" fontId="44" fillId="0" borderId="67" xfId="6" applyNumberFormat="1" applyFont="1" applyFill="1" applyBorder="1" applyAlignment="1">
      <alignment horizontal="right"/>
    </xf>
    <xf numFmtId="3" fontId="43" fillId="9" borderId="66" xfId="6" applyNumberFormat="1" applyFont="1" applyFill="1" applyBorder="1" applyAlignment="1" applyProtection="1">
      <alignment horizontal="right"/>
      <protection locked="0"/>
    </xf>
    <xf numFmtId="3" fontId="43" fillId="0" borderId="66" xfId="6" applyNumberFormat="1" applyFont="1" applyFill="1" applyBorder="1" applyAlignment="1" applyProtection="1">
      <alignment horizontal="right"/>
      <protection locked="0"/>
    </xf>
    <xf numFmtId="3" fontId="43" fillId="0" borderId="64" xfId="6" applyNumberFormat="1" applyFont="1" applyFill="1" applyBorder="1" applyAlignment="1">
      <alignment horizontal="center"/>
    </xf>
    <xf numFmtId="3" fontId="43" fillId="9" borderId="69" xfId="6" applyNumberFormat="1" applyFont="1" applyFill="1" applyBorder="1" applyAlignment="1" applyProtection="1">
      <alignment horizontal="right"/>
      <protection locked="0"/>
    </xf>
    <xf numFmtId="3" fontId="43" fillId="0" borderId="69" xfId="6" applyNumberFormat="1" applyFont="1" applyFill="1" applyBorder="1" applyAlignment="1" applyProtection="1">
      <alignment horizontal="right"/>
      <protection locked="0"/>
    </xf>
    <xf numFmtId="3" fontId="43" fillId="9" borderId="41" xfId="6" applyNumberFormat="1" applyFont="1" applyFill="1" applyBorder="1" applyAlignment="1" applyProtection="1">
      <alignment horizontal="right"/>
      <protection locked="0"/>
    </xf>
    <xf numFmtId="3" fontId="37" fillId="9" borderId="61" xfId="6" applyNumberFormat="1" applyFont="1" applyFill="1" applyBorder="1" applyAlignment="1">
      <alignment horizontal="right"/>
    </xf>
    <xf numFmtId="164" fontId="37" fillId="9" borderId="63" xfId="6" applyNumberFormat="1" applyFont="1" applyFill="1" applyBorder="1" applyAlignment="1">
      <alignment horizontal="right"/>
    </xf>
    <xf numFmtId="3" fontId="44" fillId="0" borderId="64" xfId="6" applyNumberFormat="1" applyFont="1" applyFill="1" applyBorder="1" applyAlignment="1">
      <alignment horizontal="right"/>
    </xf>
    <xf numFmtId="3" fontId="37" fillId="10" borderId="55" xfId="6" applyNumberFormat="1" applyFont="1" applyFill="1" applyBorder="1" applyAlignment="1">
      <alignment horizontal="center"/>
    </xf>
    <xf numFmtId="3" fontId="37" fillId="9" borderId="48" xfId="6" applyNumberFormat="1" applyFont="1" applyFill="1" applyBorder="1" applyAlignment="1" applyProtection="1">
      <alignment horizontal="right"/>
    </xf>
    <xf numFmtId="164" fontId="37" fillId="9" borderId="50" xfId="6" applyNumberFormat="1" applyFont="1" applyFill="1" applyBorder="1" applyAlignment="1">
      <alignment horizontal="right"/>
    </xf>
    <xf numFmtId="3" fontId="1" fillId="9" borderId="40" xfId="6" applyNumberFormat="1" applyFont="1" applyFill="1" applyBorder="1" applyAlignment="1">
      <alignment horizontal="right"/>
    </xf>
    <xf numFmtId="3" fontId="43" fillId="9" borderId="72" xfId="6" applyNumberFormat="1" applyFont="1" applyFill="1" applyBorder="1" applyAlignment="1" applyProtection="1">
      <alignment horizontal="right"/>
      <protection locked="0"/>
    </xf>
    <xf numFmtId="3" fontId="37" fillId="9" borderId="67" xfId="6" applyNumberFormat="1" applyFont="1" applyFill="1" applyBorder="1" applyAlignment="1">
      <alignment horizontal="right"/>
    </xf>
    <xf numFmtId="164" fontId="37" fillId="9" borderId="73" xfId="6" applyNumberFormat="1" applyFont="1" applyFill="1" applyBorder="1" applyAlignment="1">
      <alignment horizontal="right"/>
    </xf>
    <xf numFmtId="3" fontId="43" fillId="0" borderId="67" xfId="6" applyNumberFormat="1" applyFont="1" applyFill="1" applyBorder="1" applyAlignment="1">
      <alignment horizontal="right"/>
    </xf>
    <xf numFmtId="3" fontId="43" fillId="0" borderId="65" xfId="6" applyNumberFormat="1" applyFont="1" applyFill="1" applyBorder="1" applyAlignment="1">
      <alignment horizontal="right"/>
    </xf>
    <xf numFmtId="3" fontId="1" fillId="9" borderId="60" xfId="6" applyNumberFormat="1" applyFont="1" applyFill="1" applyBorder="1" applyAlignment="1" applyProtection="1">
      <alignment horizontal="right"/>
      <protection locked="0"/>
    </xf>
    <xf numFmtId="3" fontId="43" fillId="0" borderId="64" xfId="6" applyNumberFormat="1" applyFont="1" applyFill="1" applyBorder="1" applyAlignment="1">
      <alignment horizontal="right"/>
    </xf>
    <xf numFmtId="0" fontId="42" fillId="9" borderId="48" xfId="6" applyFont="1" applyFill="1" applyBorder="1" applyAlignment="1">
      <alignment horizontal="left" indent="1"/>
    </xf>
    <xf numFmtId="3" fontId="37" fillId="9" borderId="55" xfId="6" applyNumberFormat="1" applyFont="1" applyFill="1" applyBorder="1" applyAlignment="1">
      <alignment horizontal="center"/>
    </xf>
    <xf numFmtId="3" fontId="37" fillId="9" borderId="28" xfId="6" applyNumberFormat="1" applyFont="1" applyFill="1" applyBorder="1" applyAlignment="1">
      <alignment horizontal="right"/>
    </xf>
    <xf numFmtId="3" fontId="37" fillId="9" borderId="53" xfId="6" applyNumberFormat="1" applyFont="1" applyFill="1" applyBorder="1" applyAlignment="1">
      <alignment horizontal="right"/>
    </xf>
    <xf numFmtId="3" fontId="37" fillId="9" borderId="76" xfId="6" applyNumberFormat="1" applyFont="1" applyFill="1" applyBorder="1" applyAlignment="1">
      <alignment horizontal="right"/>
    </xf>
    <xf numFmtId="164" fontId="37" fillId="9" borderId="67" xfId="6" applyNumberFormat="1" applyFont="1" applyFill="1" applyBorder="1" applyAlignment="1">
      <alignment horizontal="right"/>
    </xf>
    <xf numFmtId="0" fontId="42" fillId="0" borderId="41" xfId="6" applyFont="1" applyFill="1" applyBorder="1" applyAlignment="1">
      <alignment horizontal="left" indent="1"/>
    </xf>
    <xf numFmtId="3" fontId="37" fillId="0" borderId="56" xfId="6" applyNumberFormat="1" applyFont="1" applyFill="1" applyBorder="1" applyAlignment="1">
      <alignment horizontal="center"/>
    </xf>
    <xf numFmtId="3" fontId="1" fillId="0" borderId="41" xfId="6" applyNumberFormat="1" applyFont="1" applyFill="1" applyBorder="1" applyAlignment="1">
      <alignment horizontal="right"/>
    </xf>
    <xf numFmtId="3" fontId="37" fillId="0" borderId="75" xfId="6" applyNumberFormat="1" applyFont="1" applyFill="1" applyBorder="1" applyAlignment="1" applyProtection="1">
      <alignment horizontal="right"/>
      <protection locked="0"/>
    </xf>
    <xf numFmtId="3" fontId="1" fillId="0" borderId="56" xfId="6" applyNumberFormat="1" applyFont="1" applyFill="1" applyBorder="1" applyAlignment="1">
      <alignment horizontal="right"/>
    </xf>
    <xf numFmtId="3" fontId="1" fillId="0" borderId="0" xfId="6" applyNumberFormat="1" applyFont="1" applyFill="1" applyBorder="1" applyAlignment="1">
      <alignment horizontal="right"/>
    </xf>
    <xf numFmtId="3" fontId="1" fillId="0" borderId="51" xfId="6" applyNumberFormat="1" applyFont="1" applyFill="1" applyBorder="1" applyAlignment="1" applyProtection="1">
      <alignment horizontal="right"/>
      <protection locked="0"/>
    </xf>
    <xf numFmtId="3" fontId="37" fillId="0" borderId="72" xfId="6" applyNumberFormat="1" applyFont="1" applyFill="1" applyBorder="1" applyAlignment="1">
      <alignment horizontal="right"/>
    </xf>
    <xf numFmtId="164" fontId="37" fillId="0" borderId="58" xfId="6" applyNumberFormat="1" applyFont="1" applyFill="1" applyBorder="1" applyAlignment="1">
      <alignment horizontal="right"/>
    </xf>
    <xf numFmtId="0" fontId="1" fillId="0" borderId="0" xfId="6" applyFont="1" applyFill="1" applyAlignment="1">
      <alignment horizontal="right"/>
    </xf>
    <xf numFmtId="3" fontId="4" fillId="0" borderId="56" xfId="6" applyNumberFormat="1" applyFont="1" applyFill="1" applyBorder="1" applyAlignment="1">
      <alignment horizontal="right"/>
    </xf>
    <xf numFmtId="3" fontId="37" fillId="0" borderId="50" xfId="6" applyNumberFormat="1" applyFont="1" applyFill="1" applyBorder="1" applyAlignment="1">
      <alignment horizontal="right"/>
    </xf>
    <xf numFmtId="0" fontId="42" fillId="9" borderId="57" xfId="6" applyFont="1" applyFill="1" applyBorder="1" applyAlignment="1">
      <alignment horizontal="left" indent="1"/>
    </xf>
    <xf numFmtId="3" fontId="37" fillId="9" borderId="49" xfId="6" applyNumberFormat="1" applyFont="1" applyFill="1" applyBorder="1" applyAlignment="1">
      <alignment horizontal="right"/>
    </xf>
    <xf numFmtId="3" fontId="37" fillId="9" borderId="72" xfId="6" applyNumberFormat="1" applyFont="1" applyFill="1" applyBorder="1" applyAlignment="1">
      <alignment horizontal="right"/>
    </xf>
    <xf numFmtId="164" fontId="37" fillId="9" borderId="58" xfId="6" applyNumberFormat="1" applyFont="1" applyFill="1" applyBorder="1" applyAlignment="1">
      <alignment horizontal="right"/>
    </xf>
    <xf numFmtId="3" fontId="37" fillId="10" borderId="55" xfId="6" applyNumberFormat="1" applyFont="1" applyFill="1" applyBorder="1" applyAlignment="1">
      <alignment horizontal="right"/>
    </xf>
    <xf numFmtId="0" fontId="42" fillId="10" borderId="75" xfId="6" applyFont="1" applyFill="1" applyBorder="1" applyAlignment="1">
      <alignment horizontal="left" indent="1"/>
    </xf>
    <xf numFmtId="3" fontId="37" fillId="10" borderId="53" xfId="6" applyNumberFormat="1" applyFont="1" applyFill="1" applyBorder="1" applyAlignment="1">
      <alignment horizontal="center"/>
    </xf>
    <xf numFmtId="164" fontId="37" fillId="9" borderId="55" xfId="6" applyNumberFormat="1" applyFont="1" applyFill="1" applyBorder="1" applyAlignment="1">
      <alignment horizontal="right"/>
    </xf>
    <xf numFmtId="0" fontId="45" fillId="0" borderId="0" xfId="6" applyFont="1" applyFill="1" applyBorder="1" applyAlignment="1">
      <alignment horizontal="left" indent="1"/>
    </xf>
    <xf numFmtId="0" fontId="46" fillId="0" borderId="0" xfId="6" applyFont="1" applyFill="1" applyBorder="1" applyAlignment="1">
      <alignment horizontal="left" indent="1"/>
    </xf>
    <xf numFmtId="0" fontId="1" fillId="0" borderId="0" xfId="6" applyFont="1" applyAlignment="1">
      <alignment horizontal="center"/>
    </xf>
    <xf numFmtId="0" fontId="47" fillId="0" borderId="0" xfId="6" applyFont="1" applyAlignment="1">
      <alignment horizontal="left" indent="1"/>
    </xf>
    <xf numFmtId="0" fontId="4" fillId="0" borderId="0" xfId="6" applyFont="1" applyAlignment="1">
      <alignment horizontal="center"/>
    </xf>
    <xf numFmtId="0" fontId="4" fillId="0" borderId="0" xfId="6" applyFont="1"/>
    <xf numFmtId="3" fontId="4" fillId="0" borderId="0" xfId="6" applyNumberFormat="1" applyFont="1"/>
    <xf numFmtId="0" fontId="4" fillId="0" borderId="0" xfId="6" applyFont="1" applyAlignment="1">
      <alignment horizontal="left" indent="1"/>
    </xf>
    <xf numFmtId="0" fontId="48" fillId="0" borderId="0" xfId="6" applyFont="1"/>
    <xf numFmtId="0" fontId="38" fillId="0" borderId="0" xfId="6" applyFont="1" applyFill="1"/>
    <xf numFmtId="0" fontId="37" fillId="0" borderId="0" xfId="6" applyFont="1"/>
    <xf numFmtId="0" fontId="39" fillId="0" borderId="0" xfId="6" applyFont="1" applyAlignment="1">
      <alignment vertical="center"/>
    </xf>
    <xf numFmtId="0" fontId="4" fillId="8" borderId="19" xfId="6" applyFont="1" applyFill="1" applyBorder="1"/>
    <xf numFmtId="0" fontId="4" fillId="8" borderId="54" xfId="6" applyFont="1" applyFill="1" applyBorder="1" applyAlignment="1">
      <alignment horizontal="center"/>
    </xf>
    <xf numFmtId="3" fontId="37" fillId="8" borderId="28" xfId="6" applyNumberFormat="1" applyFont="1" applyFill="1" applyBorder="1" applyAlignment="1">
      <alignment horizontal="center"/>
    </xf>
    <xf numFmtId="3" fontId="4" fillId="8" borderId="51" xfId="6" applyNumberFormat="1" applyFont="1" applyFill="1" applyBorder="1" applyAlignment="1">
      <alignment horizontal="center"/>
    </xf>
    <xf numFmtId="3" fontId="4" fillId="8" borderId="55" xfId="6" applyNumberFormat="1" applyFont="1" applyFill="1" applyBorder="1" applyAlignment="1">
      <alignment horizontal="center"/>
    </xf>
    <xf numFmtId="3" fontId="4" fillId="8" borderId="0" xfId="6" applyNumberFormat="1" applyFont="1" applyFill="1" applyBorder="1" applyAlignment="1">
      <alignment horizontal="center"/>
    </xf>
    <xf numFmtId="3" fontId="43" fillId="9" borderId="57" xfId="6" applyNumberFormat="1" applyFont="1" applyFill="1" applyBorder="1" applyAlignment="1">
      <alignment horizontal="right"/>
    </xf>
    <xf numFmtId="3" fontId="1" fillId="9" borderId="19" xfId="6" applyNumberFormat="1" applyFont="1" applyFill="1" applyBorder="1" applyAlignment="1" applyProtection="1">
      <alignment horizontal="right"/>
      <protection locked="0"/>
    </xf>
    <xf numFmtId="165" fontId="37" fillId="10" borderId="59" xfId="6" applyNumberFormat="1" applyFont="1" applyFill="1" applyBorder="1" applyAlignment="1">
      <alignment horizontal="right"/>
    </xf>
    <xf numFmtId="3" fontId="37" fillId="10" borderId="59" xfId="6" applyNumberFormat="1" applyFont="1" applyFill="1" applyBorder="1" applyAlignment="1">
      <alignment horizontal="right"/>
    </xf>
    <xf numFmtId="3" fontId="4" fillId="9" borderId="58" xfId="6" applyNumberFormat="1" applyFont="1" applyFill="1" applyBorder="1" applyAlignment="1">
      <alignment horizontal="right"/>
    </xf>
    <xf numFmtId="3" fontId="37" fillId="9" borderId="52" xfId="6" applyNumberFormat="1" applyFont="1" applyFill="1" applyBorder="1" applyAlignment="1">
      <alignment horizontal="right"/>
    </xf>
    <xf numFmtId="3" fontId="4" fillId="0" borderId="51" xfId="6" applyNumberFormat="1" applyFont="1" applyFill="1" applyBorder="1" applyAlignment="1" applyProtection="1">
      <alignment horizontal="right"/>
      <protection locked="0"/>
    </xf>
    <xf numFmtId="165" fontId="37" fillId="10" borderId="63" xfId="6" applyNumberFormat="1" applyFont="1" applyFill="1" applyBorder="1" applyAlignment="1">
      <alignment horizontal="right"/>
    </xf>
    <xf numFmtId="3" fontId="37" fillId="10" borderId="63" xfId="6" applyNumberFormat="1" applyFont="1" applyFill="1" applyBorder="1" applyAlignment="1">
      <alignment horizontal="right"/>
    </xf>
    <xf numFmtId="4" fontId="4" fillId="9" borderId="64" xfId="6" applyNumberFormat="1" applyFont="1" applyFill="1" applyBorder="1" applyAlignment="1">
      <alignment horizontal="right"/>
    </xf>
    <xf numFmtId="4" fontId="37" fillId="9" borderId="63" xfId="6" applyNumberFormat="1" applyFont="1" applyFill="1" applyBorder="1" applyAlignment="1">
      <alignment horizontal="right"/>
    </xf>
    <xf numFmtId="4" fontId="4" fillId="0" borderId="61" xfId="6" applyNumberFormat="1" applyFont="1" applyFill="1" applyBorder="1" applyAlignment="1" applyProtection="1">
      <alignment horizontal="right"/>
      <protection locked="0"/>
    </xf>
    <xf numFmtId="3" fontId="37" fillId="10" borderId="68" xfId="6" applyNumberFormat="1" applyFont="1" applyFill="1" applyBorder="1" applyAlignment="1">
      <alignment horizontal="right"/>
    </xf>
    <xf numFmtId="3" fontId="1" fillId="0" borderId="65" xfId="6" applyNumberFormat="1" applyFont="1" applyFill="1" applyBorder="1" applyAlignment="1" applyProtection="1">
      <alignment horizontal="right"/>
      <protection locked="0"/>
    </xf>
    <xf numFmtId="3" fontId="43" fillId="9" borderId="66" xfId="6" applyNumberFormat="1" applyFont="1" applyFill="1" applyBorder="1" applyAlignment="1">
      <alignment horizontal="right"/>
    </xf>
    <xf numFmtId="3" fontId="43" fillId="9" borderId="41" xfId="6" applyNumberFormat="1" applyFont="1" applyFill="1" applyBorder="1" applyAlignment="1">
      <alignment horizontal="right"/>
    </xf>
    <xf numFmtId="3" fontId="1" fillId="9" borderId="64" xfId="6" applyNumberFormat="1" applyFont="1" applyFill="1" applyBorder="1" applyAlignment="1" applyProtection="1">
      <alignment horizontal="right"/>
      <protection locked="0"/>
    </xf>
    <xf numFmtId="3" fontId="1" fillId="0" borderId="64" xfId="6" applyNumberFormat="1" applyFont="1" applyFill="1" applyBorder="1" applyAlignment="1" applyProtection="1">
      <alignment horizontal="right"/>
      <protection locked="0"/>
    </xf>
    <xf numFmtId="3" fontId="37" fillId="10" borderId="50" xfId="6" applyNumberFormat="1" applyFont="1" applyFill="1" applyBorder="1" applyAlignment="1">
      <alignment horizontal="right"/>
    </xf>
    <xf numFmtId="0" fontId="4" fillId="0" borderId="0" xfId="6" applyFont="1" applyAlignment="1">
      <alignment horizontal="right"/>
    </xf>
    <xf numFmtId="3" fontId="1" fillId="0" borderId="67" xfId="6" applyNumberFormat="1" applyFont="1" applyFill="1" applyBorder="1" applyAlignment="1" applyProtection="1">
      <alignment horizontal="right"/>
      <protection locked="0"/>
    </xf>
    <xf numFmtId="3" fontId="43" fillId="9" borderId="69" xfId="6" applyNumberFormat="1" applyFont="1" applyFill="1" applyBorder="1" applyAlignment="1">
      <alignment horizontal="right"/>
    </xf>
    <xf numFmtId="3" fontId="37" fillId="10" borderId="71" xfId="6" applyNumberFormat="1" applyFont="1" applyFill="1" applyBorder="1" applyAlignment="1">
      <alignment horizontal="right"/>
    </xf>
    <xf numFmtId="3" fontId="1" fillId="0" borderId="61" xfId="6" applyNumberFormat="1" applyFont="1" applyFill="1" applyBorder="1" applyAlignment="1" applyProtection="1">
      <alignment horizontal="right"/>
      <protection locked="0"/>
    </xf>
    <xf numFmtId="3" fontId="4" fillId="9" borderId="47" xfId="6" applyNumberFormat="1" applyFont="1" applyFill="1" applyBorder="1" applyAlignment="1" applyProtection="1">
      <alignment horizontal="right"/>
      <protection locked="0"/>
    </xf>
    <xf numFmtId="3" fontId="37" fillId="10" borderId="72" xfId="6" applyNumberFormat="1" applyFont="1" applyFill="1" applyBorder="1" applyAlignment="1">
      <alignment horizontal="right"/>
    </xf>
    <xf numFmtId="164" fontId="37" fillId="10" borderId="58" xfId="6" applyNumberFormat="1" applyFont="1" applyFill="1" applyBorder="1" applyAlignment="1">
      <alignment horizontal="right"/>
    </xf>
    <xf numFmtId="3" fontId="43" fillId="0" borderId="58" xfId="6" applyNumberFormat="1" applyFont="1" applyFill="1" applyBorder="1" applyAlignment="1">
      <alignment horizontal="right"/>
    </xf>
    <xf numFmtId="3" fontId="37" fillId="10" borderId="66" xfId="6" applyNumberFormat="1" applyFont="1" applyFill="1" applyBorder="1" applyAlignment="1">
      <alignment horizontal="right"/>
    </xf>
    <xf numFmtId="164" fontId="37" fillId="10" borderId="65" xfId="6" applyNumberFormat="1" applyFont="1" applyFill="1" applyBorder="1" applyAlignment="1">
      <alignment horizontal="right"/>
    </xf>
    <xf numFmtId="3" fontId="4" fillId="9" borderId="0" xfId="6" applyNumberFormat="1" applyFont="1" applyFill="1" applyBorder="1" applyAlignment="1" applyProtection="1">
      <alignment horizontal="right"/>
      <protection locked="0"/>
    </xf>
    <xf numFmtId="3" fontId="37" fillId="10" borderId="60" xfId="6" applyNumberFormat="1" applyFont="1" applyFill="1" applyBorder="1" applyAlignment="1">
      <alignment horizontal="right"/>
    </xf>
    <xf numFmtId="164" fontId="37" fillId="10" borderId="61" xfId="6" applyNumberFormat="1" applyFont="1" applyFill="1" applyBorder="1" applyAlignment="1">
      <alignment horizontal="right"/>
    </xf>
    <xf numFmtId="3" fontId="43" fillId="0" borderId="61" xfId="6" applyNumberFormat="1" applyFont="1" applyFill="1" applyBorder="1" applyAlignment="1">
      <alignment horizontal="right"/>
    </xf>
    <xf numFmtId="3" fontId="49" fillId="10" borderId="72" xfId="6" applyNumberFormat="1" applyFont="1" applyFill="1" applyBorder="1" applyAlignment="1">
      <alignment horizontal="right"/>
    </xf>
    <xf numFmtId="3" fontId="1" fillId="9" borderId="73" xfId="6" applyNumberFormat="1" applyFont="1" applyFill="1" applyBorder="1" applyAlignment="1">
      <alignment horizontal="right"/>
    </xf>
    <xf numFmtId="3" fontId="49" fillId="10" borderId="66" xfId="6" applyNumberFormat="1" applyFont="1" applyFill="1" applyBorder="1" applyAlignment="1">
      <alignment horizontal="right"/>
    </xf>
    <xf numFmtId="3" fontId="1" fillId="9" borderId="68" xfId="6" applyNumberFormat="1" applyFont="1" applyFill="1" applyBorder="1" applyAlignment="1">
      <alignment horizontal="right"/>
    </xf>
    <xf numFmtId="3" fontId="1" fillId="9" borderId="53" xfId="6" applyNumberFormat="1" applyFont="1" applyFill="1" applyBorder="1" applyAlignment="1" applyProtection="1">
      <alignment horizontal="right"/>
      <protection locked="0"/>
    </xf>
    <xf numFmtId="3" fontId="49" fillId="10" borderId="60" xfId="6" applyNumberFormat="1" applyFont="1" applyFill="1" applyBorder="1" applyAlignment="1">
      <alignment horizontal="right"/>
    </xf>
    <xf numFmtId="3" fontId="1" fillId="9" borderId="71" xfId="6" applyNumberFormat="1" applyFont="1" applyFill="1" applyBorder="1" applyAlignment="1">
      <alignment horizontal="right"/>
    </xf>
    <xf numFmtId="3" fontId="37" fillId="10" borderId="48" xfId="6" applyNumberFormat="1" applyFont="1" applyFill="1" applyBorder="1" applyAlignment="1" applyProtection="1">
      <alignment horizontal="right"/>
    </xf>
    <xf numFmtId="3" fontId="4" fillId="9" borderId="55" xfId="6" applyNumberFormat="1" applyFont="1" applyFill="1" applyBorder="1" applyAlignment="1" applyProtection="1">
      <alignment horizontal="right"/>
      <protection locked="0"/>
    </xf>
    <xf numFmtId="3" fontId="37" fillId="10" borderId="48" xfId="6" applyNumberFormat="1" applyFont="1" applyFill="1" applyBorder="1" applyAlignment="1">
      <alignment horizontal="right"/>
    </xf>
    <xf numFmtId="164" fontId="37" fillId="10" borderId="55" xfId="6" applyNumberFormat="1" applyFont="1" applyFill="1" applyBorder="1" applyAlignment="1">
      <alignment horizontal="right"/>
    </xf>
    <xf numFmtId="3" fontId="4" fillId="0" borderId="41" xfId="6" applyNumberFormat="1" applyFont="1" applyFill="1" applyBorder="1" applyAlignment="1">
      <alignment horizontal="right"/>
    </xf>
    <xf numFmtId="3" fontId="4" fillId="0" borderId="0" xfId="6" applyNumberFormat="1" applyFont="1" applyFill="1" applyBorder="1" applyAlignment="1">
      <alignment horizontal="right"/>
    </xf>
    <xf numFmtId="0" fontId="4" fillId="0" borderId="0" xfId="6" applyFont="1" applyFill="1" applyAlignment="1">
      <alignment horizontal="right"/>
    </xf>
    <xf numFmtId="0" fontId="4" fillId="0" borderId="0" xfId="6" applyFont="1" applyFill="1"/>
    <xf numFmtId="0" fontId="42" fillId="10" borderId="57" xfId="6" applyFont="1" applyFill="1" applyBorder="1" applyAlignment="1">
      <alignment horizontal="left" indent="1"/>
    </xf>
    <xf numFmtId="0" fontId="36" fillId="0" borderId="0" xfId="6" applyFont="1"/>
    <xf numFmtId="0" fontId="1" fillId="0" borderId="0" xfId="6" applyFont="1" applyBorder="1" applyAlignment="1">
      <alignment horizontal="center"/>
    </xf>
    <xf numFmtId="0" fontId="1" fillId="0" borderId="0" xfId="6" applyFont="1" applyBorder="1"/>
    <xf numFmtId="0" fontId="39" fillId="0" borderId="0" xfId="6" applyFont="1"/>
    <xf numFmtId="0" fontId="50" fillId="0" borderId="0" xfId="6" applyFont="1" applyFill="1" applyBorder="1" applyAlignment="1">
      <alignment horizontal="center"/>
    </xf>
    <xf numFmtId="0" fontId="23" fillId="0" borderId="0" xfId="6" applyFont="1"/>
    <xf numFmtId="3" fontId="4" fillId="7" borderId="51" xfId="6" applyNumberFormat="1" applyFont="1" applyFill="1" applyBorder="1" applyAlignment="1">
      <alignment horizontal="center"/>
    </xf>
    <xf numFmtId="3" fontId="37" fillId="0" borderId="52" xfId="6" applyNumberFormat="1" applyFont="1" applyFill="1" applyBorder="1" applyAlignment="1">
      <alignment horizontal="right"/>
    </xf>
    <xf numFmtId="4" fontId="37" fillId="0" borderId="63" xfId="6" applyNumberFormat="1" applyFont="1" applyFill="1" applyBorder="1" applyAlignment="1">
      <alignment horizontal="right"/>
    </xf>
    <xf numFmtId="3" fontId="43" fillId="0" borderId="68" xfId="6" applyNumberFormat="1" applyFont="1" applyFill="1" applyBorder="1" applyAlignment="1">
      <alignment horizontal="right"/>
    </xf>
    <xf numFmtId="3" fontId="43" fillId="0" borderId="59" xfId="6" applyNumberFormat="1" applyFont="1" applyFill="1" applyBorder="1" applyAlignment="1">
      <alignment horizontal="right"/>
    </xf>
    <xf numFmtId="3" fontId="51" fillId="9" borderId="48" xfId="6" applyNumberFormat="1" applyFont="1" applyFill="1" applyBorder="1" applyAlignment="1">
      <alignment horizontal="right"/>
    </xf>
    <xf numFmtId="3" fontId="43" fillId="0" borderId="71" xfId="6" applyNumberFormat="1" applyFont="1" applyFill="1" applyBorder="1" applyAlignment="1">
      <alignment horizontal="right"/>
    </xf>
    <xf numFmtId="3" fontId="52" fillId="0" borderId="67" xfId="6" applyNumberFormat="1" applyFont="1" applyFill="1" applyBorder="1" applyAlignment="1">
      <alignment horizontal="center"/>
    </xf>
    <xf numFmtId="3" fontId="51" fillId="9" borderId="72" xfId="6" applyNumberFormat="1" applyFont="1" applyFill="1" applyBorder="1" applyAlignment="1" applyProtection="1">
      <alignment horizontal="right"/>
      <protection locked="0"/>
    </xf>
    <xf numFmtId="3" fontId="51" fillId="0" borderId="72" xfId="6" applyNumberFormat="1" applyFont="1" applyFill="1" applyBorder="1" applyAlignment="1" applyProtection="1">
      <alignment horizontal="right"/>
      <protection locked="0"/>
    </xf>
    <xf numFmtId="3" fontId="51" fillId="9" borderId="58" xfId="6" applyNumberFormat="1" applyFont="1" applyFill="1" applyBorder="1" applyAlignment="1" applyProtection="1">
      <alignment horizontal="right"/>
      <protection locked="0"/>
    </xf>
    <xf numFmtId="3" fontId="51" fillId="9" borderId="58" xfId="6" applyNumberFormat="1" applyFont="1" applyFill="1" applyBorder="1" applyAlignment="1">
      <alignment horizontal="right"/>
    </xf>
    <xf numFmtId="164" fontId="51" fillId="9" borderId="74" xfId="6" applyNumberFormat="1" applyFont="1" applyFill="1" applyBorder="1" applyAlignment="1">
      <alignment horizontal="right"/>
    </xf>
    <xf numFmtId="3" fontId="52" fillId="9" borderId="74" xfId="6" applyNumberFormat="1" applyFont="1" applyFill="1" applyBorder="1" applyAlignment="1">
      <alignment horizontal="right"/>
    </xf>
    <xf numFmtId="3" fontId="52" fillId="0" borderId="58" xfId="6" applyNumberFormat="1" applyFont="1" applyFill="1" applyBorder="1" applyAlignment="1">
      <alignment horizontal="right"/>
    </xf>
    <xf numFmtId="3" fontId="52" fillId="0" borderId="65" xfId="6" applyNumberFormat="1" applyFont="1" applyFill="1" applyBorder="1" applyAlignment="1">
      <alignment horizontal="center"/>
    </xf>
    <xf numFmtId="3" fontId="51" fillId="9" borderId="66" xfId="6" applyNumberFormat="1" applyFont="1" applyFill="1" applyBorder="1" applyAlignment="1" applyProtection="1">
      <alignment horizontal="right"/>
      <protection locked="0"/>
    </xf>
    <xf numFmtId="3" fontId="51" fillId="0" borderId="66" xfId="6" applyNumberFormat="1" applyFont="1" applyFill="1" applyBorder="1" applyAlignment="1" applyProtection="1">
      <alignment horizontal="right"/>
      <protection locked="0"/>
    </xf>
    <xf numFmtId="3" fontId="51" fillId="9" borderId="65" xfId="6" applyNumberFormat="1" applyFont="1" applyFill="1" applyBorder="1" applyAlignment="1" applyProtection="1">
      <alignment horizontal="right"/>
      <protection locked="0"/>
    </xf>
    <xf numFmtId="3" fontId="4" fillId="9" borderId="67" xfId="6" applyNumberFormat="1" applyFont="1" applyFill="1" applyBorder="1" applyAlignment="1" applyProtection="1">
      <alignment horizontal="right"/>
      <protection locked="0"/>
    </xf>
    <xf numFmtId="3" fontId="51" fillId="9" borderId="65" xfId="6" applyNumberFormat="1" applyFont="1" applyFill="1" applyBorder="1" applyAlignment="1">
      <alignment horizontal="right"/>
    </xf>
    <xf numFmtId="164" fontId="51" fillId="9" borderId="68" xfId="6" applyNumberFormat="1" applyFont="1" applyFill="1" applyBorder="1" applyAlignment="1">
      <alignment horizontal="right"/>
    </xf>
    <xf numFmtId="3" fontId="52" fillId="9" borderId="68" xfId="6" applyNumberFormat="1" applyFont="1" applyFill="1" applyBorder="1" applyAlignment="1">
      <alignment horizontal="right"/>
    </xf>
    <xf numFmtId="3" fontId="52" fillId="0" borderId="65" xfId="6" applyNumberFormat="1" applyFont="1" applyFill="1" applyBorder="1" applyAlignment="1">
      <alignment horizontal="right"/>
    </xf>
    <xf numFmtId="3" fontId="52" fillId="0" borderId="61" xfId="6" applyNumberFormat="1" applyFont="1" applyFill="1" applyBorder="1" applyAlignment="1">
      <alignment horizontal="center"/>
    </xf>
    <xf numFmtId="3" fontId="51" fillId="9" borderId="60" xfId="6" applyNumberFormat="1" applyFont="1" applyFill="1" applyBorder="1" applyAlignment="1" applyProtection="1">
      <alignment horizontal="right"/>
      <protection locked="0"/>
    </xf>
    <xf numFmtId="3" fontId="51" fillId="0" borderId="60" xfId="6" applyNumberFormat="1" applyFont="1" applyFill="1" applyBorder="1" applyAlignment="1" applyProtection="1">
      <alignment horizontal="right"/>
      <protection locked="0"/>
    </xf>
    <xf numFmtId="3" fontId="51" fillId="9" borderId="53" xfId="6" applyNumberFormat="1" applyFont="1" applyFill="1" applyBorder="1" applyAlignment="1" applyProtection="1">
      <alignment horizontal="right"/>
      <protection locked="0"/>
    </xf>
    <xf numFmtId="3" fontId="4" fillId="9" borderId="53" xfId="6" applyNumberFormat="1" applyFont="1" applyFill="1" applyBorder="1" applyAlignment="1" applyProtection="1">
      <alignment horizontal="right"/>
      <protection locked="0"/>
    </xf>
    <xf numFmtId="3" fontId="51" fillId="9" borderId="61" xfId="6" applyNumberFormat="1" applyFont="1" applyFill="1" applyBorder="1" applyAlignment="1">
      <alignment horizontal="right"/>
    </xf>
    <xf numFmtId="164" fontId="51" fillId="9" borderId="63" xfId="6" applyNumberFormat="1" applyFont="1" applyFill="1" applyBorder="1" applyAlignment="1">
      <alignment horizontal="right"/>
    </xf>
    <xf numFmtId="3" fontId="52" fillId="9" borderId="63" xfId="6" applyNumberFormat="1" applyFont="1" applyFill="1" applyBorder="1" applyAlignment="1">
      <alignment horizontal="right"/>
    </xf>
    <xf numFmtId="3" fontId="52" fillId="0" borderId="61" xfId="6" applyNumberFormat="1" applyFont="1" applyFill="1" applyBorder="1" applyAlignment="1">
      <alignment horizontal="right"/>
    </xf>
    <xf numFmtId="3" fontId="53" fillId="0" borderId="67" xfId="6" applyNumberFormat="1" applyFont="1" applyFill="1" applyBorder="1" applyAlignment="1">
      <alignment horizontal="center"/>
    </xf>
    <xf numFmtId="3" fontId="52" fillId="9" borderId="40" xfId="6" applyNumberFormat="1" applyFont="1" applyFill="1" applyBorder="1" applyAlignment="1" applyProtection="1">
      <alignment horizontal="right"/>
      <protection locked="0"/>
    </xf>
    <xf numFmtId="3" fontId="52" fillId="0" borderId="40" xfId="6" applyNumberFormat="1" applyFont="1" applyFill="1" applyBorder="1" applyAlignment="1" applyProtection="1">
      <alignment horizontal="right"/>
      <protection locked="0"/>
    </xf>
    <xf numFmtId="3" fontId="52" fillId="9" borderId="67" xfId="6" applyNumberFormat="1" applyFont="1" applyFill="1" applyBorder="1" applyAlignment="1" applyProtection="1">
      <alignment horizontal="right"/>
      <protection locked="0"/>
    </xf>
    <xf numFmtId="3" fontId="52" fillId="9" borderId="73" xfId="6" applyNumberFormat="1" applyFont="1" applyFill="1" applyBorder="1" applyAlignment="1">
      <alignment horizontal="right"/>
    </xf>
    <xf numFmtId="3" fontId="52" fillId="0" borderId="67" xfId="6" applyNumberFormat="1" applyFont="1" applyFill="1" applyBorder="1" applyAlignment="1">
      <alignment horizontal="right"/>
    </xf>
    <xf numFmtId="3" fontId="53" fillId="0" borderId="65" xfId="6" applyNumberFormat="1" applyFont="1" applyFill="1" applyBorder="1" applyAlignment="1">
      <alignment horizontal="center"/>
    </xf>
    <xf numFmtId="3" fontId="52" fillId="9" borderId="66" xfId="6" applyNumberFormat="1" applyFont="1" applyFill="1" applyBorder="1" applyAlignment="1" applyProtection="1">
      <alignment horizontal="right"/>
      <protection locked="0"/>
    </xf>
    <xf numFmtId="3" fontId="52" fillId="0" borderId="66" xfId="6" applyNumberFormat="1" applyFont="1" applyFill="1" applyBorder="1" applyAlignment="1" applyProtection="1">
      <alignment horizontal="right"/>
      <protection locked="0"/>
    </xf>
    <xf numFmtId="3" fontId="52" fillId="9" borderId="65" xfId="6" applyNumberFormat="1" applyFont="1" applyFill="1" applyBorder="1" applyAlignment="1" applyProtection="1">
      <alignment horizontal="right"/>
      <protection locked="0"/>
    </xf>
    <xf numFmtId="3" fontId="53" fillId="0" borderId="64" xfId="6" applyNumberFormat="1" applyFont="1" applyFill="1" applyBorder="1" applyAlignment="1">
      <alignment horizontal="center"/>
    </xf>
    <xf numFmtId="3" fontId="52" fillId="9" borderId="69" xfId="6" applyNumberFormat="1" applyFont="1" applyFill="1" applyBorder="1" applyAlignment="1" applyProtection="1">
      <alignment horizontal="right"/>
      <protection locked="0"/>
    </xf>
    <xf numFmtId="3" fontId="52" fillId="0" borderId="69" xfId="6" applyNumberFormat="1" applyFont="1" applyFill="1" applyBorder="1" applyAlignment="1" applyProtection="1">
      <alignment horizontal="right"/>
      <protection locked="0"/>
    </xf>
    <xf numFmtId="3" fontId="52" fillId="9" borderId="56" xfId="6" applyNumberFormat="1" applyFont="1" applyFill="1" applyBorder="1" applyAlignment="1" applyProtection="1">
      <alignment horizontal="right"/>
      <protection locked="0"/>
    </xf>
    <xf numFmtId="3" fontId="52" fillId="9" borderId="71" xfId="6" applyNumberFormat="1" applyFont="1" applyFill="1" applyBorder="1" applyAlignment="1">
      <alignment horizontal="right"/>
    </xf>
    <xf numFmtId="3" fontId="52" fillId="0" borderId="64" xfId="6" applyNumberFormat="1" applyFont="1" applyFill="1" applyBorder="1" applyAlignment="1">
      <alignment horizontal="right"/>
    </xf>
    <xf numFmtId="0" fontId="46" fillId="10" borderId="48" xfId="6" applyFont="1" applyFill="1" applyBorder="1" applyAlignment="1">
      <alignment horizontal="left" indent="1"/>
    </xf>
    <xf numFmtId="3" fontId="51" fillId="10" borderId="55" xfId="6" applyNumberFormat="1" applyFont="1" applyFill="1" applyBorder="1" applyAlignment="1">
      <alignment horizontal="center"/>
    </xf>
    <xf numFmtId="3" fontId="51" fillId="9" borderId="48" xfId="6" applyNumberFormat="1" applyFont="1" applyFill="1" applyBorder="1" applyAlignment="1" applyProtection="1">
      <alignment horizontal="right"/>
    </xf>
    <xf numFmtId="3" fontId="51" fillId="9" borderId="55" xfId="6" applyNumberFormat="1" applyFont="1" applyFill="1" applyBorder="1" applyAlignment="1">
      <alignment horizontal="right"/>
    </xf>
    <xf numFmtId="164" fontId="51" fillId="9" borderId="50" xfId="6" applyNumberFormat="1" applyFont="1" applyFill="1" applyBorder="1" applyAlignment="1">
      <alignment horizontal="right"/>
    </xf>
    <xf numFmtId="3" fontId="51" fillId="9" borderId="50" xfId="6" applyNumberFormat="1" applyFont="1" applyFill="1" applyBorder="1" applyAlignment="1">
      <alignment horizontal="right"/>
    </xf>
    <xf numFmtId="3" fontId="52" fillId="9" borderId="58" xfId="6" applyNumberFormat="1" applyFont="1" applyFill="1" applyBorder="1" applyAlignment="1" applyProtection="1">
      <alignment horizontal="right"/>
      <protection locked="0"/>
    </xf>
    <xf numFmtId="0" fontId="46" fillId="9" borderId="48" xfId="6" applyFont="1" applyFill="1" applyBorder="1" applyAlignment="1">
      <alignment horizontal="left" indent="1"/>
    </xf>
    <xf numFmtId="3" fontId="51" fillId="9" borderId="55" xfId="6" applyNumberFormat="1" applyFont="1" applyFill="1" applyBorder="1" applyAlignment="1">
      <alignment horizontal="center"/>
    </xf>
    <xf numFmtId="3" fontId="51" fillId="9" borderId="49" xfId="6" applyNumberFormat="1" applyFont="1" applyFill="1" applyBorder="1" applyAlignment="1">
      <alignment horizontal="right"/>
    </xf>
    <xf numFmtId="3" fontId="51" fillId="9" borderId="76" xfId="6" applyNumberFormat="1" applyFont="1" applyFill="1" applyBorder="1" applyAlignment="1">
      <alignment horizontal="right"/>
    </xf>
    <xf numFmtId="3" fontId="51" fillId="9" borderId="53" xfId="6" applyNumberFormat="1" applyFont="1" applyFill="1" applyBorder="1" applyAlignment="1">
      <alignment horizontal="right"/>
    </xf>
    <xf numFmtId="164" fontId="51" fillId="9" borderId="73" xfId="6" applyNumberFormat="1" applyFont="1" applyFill="1" applyBorder="1" applyAlignment="1">
      <alignment horizontal="right"/>
    </xf>
    <xf numFmtId="3" fontId="51" fillId="0" borderId="56" xfId="6" applyNumberFormat="1" applyFont="1" applyFill="1" applyBorder="1" applyAlignment="1">
      <alignment horizontal="center"/>
    </xf>
    <xf numFmtId="3" fontId="51" fillId="0" borderId="75" xfId="6" applyNumberFormat="1" applyFont="1" applyFill="1" applyBorder="1" applyAlignment="1" applyProtection="1">
      <alignment horizontal="right"/>
      <protection locked="0"/>
    </xf>
    <xf numFmtId="3" fontId="51" fillId="0" borderId="72" xfId="6" applyNumberFormat="1" applyFont="1" applyFill="1" applyBorder="1" applyAlignment="1">
      <alignment horizontal="right"/>
    </xf>
    <xf numFmtId="164" fontId="51" fillId="0" borderId="58" xfId="6" applyNumberFormat="1" applyFont="1" applyFill="1" applyBorder="1" applyAlignment="1">
      <alignment horizontal="right"/>
    </xf>
    <xf numFmtId="3" fontId="51" fillId="0" borderId="50" xfId="6" applyNumberFormat="1" applyFont="1" applyFill="1" applyBorder="1" applyAlignment="1">
      <alignment horizontal="right"/>
    </xf>
    <xf numFmtId="0" fontId="1" fillId="0" borderId="0" xfId="6" applyFont="1" applyFill="1"/>
    <xf numFmtId="0" fontId="46" fillId="9" borderId="57" xfId="6" applyFont="1" applyFill="1" applyBorder="1" applyAlignment="1">
      <alignment horizontal="left" indent="1"/>
    </xf>
    <xf numFmtId="3" fontId="51" fillId="9" borderId="72" xfId="6" applyNumberFormat="1" applyFont="1" applyFill="1" applyBorder="1" applyAlignment="1">
      <alignment horizontal="right"/>
    </xf>
    <xf numFmtId="164" fontId="51" fillId="9" borderId="58" xfId="6" applyNumberFormat="1" applyFont="1" applyFill="1" applyBorder="1" applyAlignment="1">
      <alignment horizontal="right"/>
    </xf>
    <xf numFmtId="0" fontId="46" fillId="9" borderId="75" xfId="6" applyFont="1" applyFill="1" applyBorder="1" applyAlignment="1">
      <alignment horizontal="left" indent="1"/>
    </xf>
    <xf numFmtId="3" fontId="51" fillId="9" borderId="53" xfId="6" applyNumberFormat="1" applyFont="1" applyFill="1" applyBorder="1" applyAlignment="1">
      <alignment horizontal="center"/>
    </xf>
    <xf numFmtId="164" fontId="51" fillId="9" borderId="55" xfId="6" applyNumberFormat="1" applyFont="1" applyFill="1" applyBorder="1" applyAlignment="1">
      <alignment horizontal="right"/>
    </xf>
    <xf numFmtId="0" fontId="1" fillId="0" borderId="0" xfId="6" applyFont="1" applyAlignment="1">
      <alignment horizontal="left" indent="1"/>
    </xf>
    <xf numFmtId="0" fontId="1" fillId="0" borderId="0" xfId="6" applyFont="1" applyFill="1" applyAlignment="1">
      <alignment horizontal="left" indent="1"/>
    </xf>
    <xf numFmtId="0" fontId="42" fillId="0" borderId="0" xfId="1" applyFont="1" applyAlignment="1">
      <alignment horizontal="right"/>
    </xf>
    <xf numFmtId="0" fontId="43" fillId="0" borderId="0" xfId="6" applyFont="1"/>
    <xf numFmtId="0" fontId="43" fillId="0" borderId="0" xfId="6" applyFont="1" applyAlignment="1">
      <alignment horizontal="left" vertical="center" indent="1"/>
    </xf>
    <xf numFmtId="3" fontId="43" fillId="0" borderId="0" xfId="6" applyNumberFormat="1" applyFont="1" applyAlignment="1">
      <alignment horizontal="left" vertical="center" indent="1"/>
    </xf>
    <xf numFmtId="0" fontId="43" fillId="3" borderId="0" xfId="0" applyFont="1" applyFill="1" applyAlignment="1" applyProtection="1">
      <alignment horizontal="left" vertical="center" wrapText="1" indent="1"/>
      <protection locked="0"/>
    </xf>
    <xf numFmtId="0" fontId="54" fillId="0" borderId="0" xfId="6" applyFont="1" applyAlignment="1">
      <alignment horizontal="left" vertical="center" indent="1"/>
    </xf>
    <xf numFmtId="3" fontId="37" fillId="0" borderId="0" xfId="6" applyNumberFormat="1" applyFont="1" applyAlignment="1">
      <alignment horizontal="left" vertical="center" indent="1"/>
    </xf>
    <xf numFmtId="0" fontId="37" fillId="0" borderId="0" xfId="6" applyFont="1" applyFill="1" applyAlignment="1">
      <alignment horizontal="left" vertical="center" indent="1"/>
    </xf>
    <xf numFmtId="0" fontId="37" fillId="0" borderId="0" xfId="6" applyFont="1" applyAlignment="1">
      <alignment horizontal="left" vertical="center" indent="1"/>
    </xf>
    <xf numFmtId="0" fontId="43" fillId="0" borderId="0" xfId="6" applyFont="1" applyBorder="1" applyAlignment="1">
      <alignment horizontal="left" vertical="center" indent="1"/>
    </xf>
    <xf numFmtId="0" fontId="37" fillId="0" borderId="0" xfId="6" applyFont="1" applyFill="1" applyBorder="1" applyAlignment="1">
      <alignment horizontal="left" vertical="center" indent="1"/>
    </xf>
    <xf numFmtId="0" fontId="37" fillId="7" borderId="19" xfId="6" applyFont="1" applyFill="1" applyBorder="1" applyAlignment="1">
      <alignment vertical="center"/>
    </xf>
    <xf numFmtId="0" fontId="37" fillId="7" borderId="51" xfId="6" applyFont="1" applyFill="1" applyBorder="1" applyAlignment="1">
      <alignment horizontal="center" vertical="center"/>
    </xf>
    <xf numFmtId="0" fontId="37" fillId="7" borderId="52" xfId="6" applyFont="1" applyFill="1" applyBorder="1" applyAlignment="1">
      <alignment horizontal="center" vertical="center"/>
    </xf>
    <xf numFmtId="0" fontId="37" fillId="0" borderId="0" xfId="6" applyFont="1" applyAlignment="1">
      <alignment vertical="center"/>
    </xf>
    <xf numFmtId="0" fontId="37" fillId="7" borderId="28" xfId="6" applyFont="1" applyFill="1" applyBorder="1" applyAlignment="1">
      <alignment horizontal="center" vertical="center"/>
    </xf>
    <xf numFmtId="0" fontId="37" fillId="7" borderId="53" xfId="6" applyFont="1" applyFill="1" applyBorder="1" applyAlignment="1">
      <alignment horizontal="center" vertical="center"/>
    </xf>
    <xf numFmtId="3" fontId="37" fillId="7" borderId="28" xfId="6" applyNumberFormat="1" applyFont="1" applyFill="1" applyBorder="1" applyAlignment="1">
      <alignment horizontal="center" vertical="center"/>
    </xf>
    <xf numFmtId="3" fontId="37" fillId="7" borderId="51" xfId="6" applyNumberFormat="1" applyFont="1" applyFill="1" applyBorder="1" applyAlignment="1">
      <alignment horizontal="center" vertical="center"/>
    </xf>
    <xf numFmtId="0" fontId="37" fillId="7" borderId="54" xfId="6" applyFont="1" applyFill="1" applyBorder="1" applyAlignment="1">
      <alignment horizontal="center" vertical="center"/>
    </xf>
    <xf numFmtId="0" fontId="37" fillId="7" borderId="56" xfId="6" applyFont="1" applyFill="1" applyBorder="1" applyAlignment="1">
      <alignment horizontal="center" vertical="center"/>
    </xf>
    <xf numFmtId="165" fontId="43" fillId="0" borderId="56" xfId="6" applyNumberFormat="1" applyFont="1" applyFill="1" applyBorder="1" applyAlignment="1">
      <alignment horizontal="center"/>
    </xf>
    <xf numFmtId="3" fontId="43" fillId="9" borderId="77" xfId="6" applyNumberFormat="1" applyFont="1" applyFill="1" applyBorder="1" applyAlignment="1" applyProtection="1">
      <alignment horizontal="right"/>
      <protection locked="0"/>
    </xf>
    <xf numFmtId="3" fontId="43" fillId="9" borderId="0" xfId="0" applyNumberFormat="1" applyFont="1" applyFill="1" applyBorder="1" applyProtection="1">
      <protection locked="0"/>
    </xf>
    <xf numFmtId="3" fontId="43" fillId="9" borderId="72" xfId="0" applyNumberFormat="1" applyFont="1" applyFill="1" applyBorder="1" applyProtection="1">
      <protection locked="0"/>
    </xf>
    <xf numFmtId="3" fontId="43" fillId="9" borderId="58" xfId="6" applyNumberFormat="1" applyFont="1" applyFill="1" applyBorder="1" applyAlignment="1" applyProtection="1">
      <alignment horizontal="right"/>
      <protection locked="0"/>
    </xf>
    <xf numFmtId="1" fontId="37" fillId="9" borderId="56" xfId="6" applyNumberFormat="1" applyFont="1" applyFill="1" applyBorder="1" applyAlignment="1">
      <alignment horizontal="right"/>
    </xf>
    <xf numFmtId="1" fontId="37" fillId="9" borderId="59" xfId="6" applyNumberFormat="1" applyFont="1" applyFill="1" applyBorder="1" applyAlignment="1">
      <alignment horizontal="right"/>
    </xf>
    <xf numFmtId="1" fontId="43" fillId="0" borderId="0" xfId="6" applyNumberFormat="1" applyFont="1" applyAlignment="1">
      <alignment horizontal="right"/>
    </xf>
    <xf numFmtId="3" fontId="49" fillId="9" borderId="58" xfId="6" applyNumberFormat="1" applyFont="1" applyFill="1" applyBorder="1" applyAlignment="1">
      <alignment horizontal="right"/>
    </xf>
    <xf numFmtId="3" fontId="49" fillId="9" borderId="52" xfId="6" applyNumberFormat="1" applyFont="1" applyFill="1" applyBorder="1" applyAlignment="1">
      <alignment horizontal="right"/>
    </xf>
    <xf numFmtId="3" fontId="49" fillId="0" borderId="52" xfId="6" applyNumberFormat="1" applyFont="1" applyFill="1" applyBorder="1" applyAlignment="1">
      <alignment horizontal="right"/>
    </xf>
    <xf numFmtId="0" fontId="42" fillId="0" borderId="60" xfId="6" applyFont="1" applyFill="1" applyBorder="1" applyAlignment="1">
      <alignment horizontal="left" indent="1"/>
    </xf>
    <xf numFmtId="165" fontId="43" fillId="0" borderId="61" xfId="6" applyNumberFormat="1" applyFont="1" applyFill="1" applyBorder="1" applyAlignment="1">
      <alignment horizontal="center"/>
    </xf>
    <xf numFmtId="4" fontId="43" fillId="9" borderId="62" xfId="6" applyNumberFormat="1" applyFont="1" applyFill="1" applyBorder="1" applyAlignment="1" applyProtection="1">
      <alignment horizontal="right"/>
      <protection locked="0"/>
    </xf>
    <xf numFmtId="4" fontId="43" fillId="0" borderId="61" xfId="6" applyNumberFormat="1" applyFont="1" applyFill="1" applyBorder="1" applyAlignment="1">
      <alignment horizontal="right"/>
    </xf>
    <xf numFmtId="4" fontId="43" fillId="9" borderId="62" xfId="0" applyNumberFormat="1" applyFont="1" applyFill="1" applyBorder="1" applyProtection="1">
      <protection locked="0"/>
    </xf>
    <xf numFmtId="4" fontId="43" fillId="9" borderId="60" xfId="0" applyNumberFormat="1" applyFont="1" applyFill="1" applyBorder="1" applyProtection="1">
      <protection locked="0"/>
    </xf>
    <xf numFmtId="4" fontId="43" fillId="9" borderId="61" xfId="6" applyNumberFormat="1" applyFont="1" applyFill="1" applyBorder="1" applyAlignment="1" applyProtection="1">
      <alignment horizontal="right"/>
      <protection locked="0"/>
    </xf>
    <xf numFmtId="4" fontId="43" fillId="9" borderId="70" xfId="6" applyNumberFormat="1" applyFont="1" applyFill="1" applyBorder="1" applyAlignment="1" applyProtection="1">
      <alignment horizontal="right"/>
      <protection locked="0"/>
    </xf>
    <xf numFmtId="165" fontId="37" fillId="9" borderId="61" xfId="6" applyNumberFormat="1" applyFont="1" applyFill="1" applyBorder="1" applyAlignment="1">
      <alignment horizontal="right"/>
    </xf>
    <xf numFmtId="0" fontId="43" fillId="0" borderId="0" xfId="6" applyFont="1" applyAlignment="1">
      <alignment horizontal="right"/>
    </xf>
    <xf numFmtId="4" fontId="49" fillId="9" borderId="64" xfId="6" applyNumberFormat="1" applyFont="1" applyFill="1" applyBorder="1" applyAlignment="1">
      <alignment horizontal="right"/>
    </xf>
    <xf numFmtId="4" fontId="49" fillId="9" borderId="63" xfId="6" applyNumberFormat="1" applyFont="1" applyFill="1" applyBorder="1" applyAlignment="1">
      <alignment horizontal="right"/>
    </xf>
    <xf numFmtId="4" fontId="49" fillId="0" borderId="63" xfId="6" applyNumberFormat="1" applyFont="1" applyFill="1" applyBorder="1" applyAlignment="1">
      <alignment horizontal="right"/>
    </xf>
    <xf numFmtId="0" fontId="42" fillId="0" borderId="40" xfId="6" applyFont="1" applyFill="1" applyBorder="1" applyAlignment="1">
      <alignment horizontal="left" indent="1"/>
    </xf>
    <xf numFmtId="3" fontId="43" fillId="9" borderId="74" xfId="6" applyNumberFormat="1" applyFont="1" applyFill="1" applyBorder="1" applyAlignment="1" applyProtection="1">
      <alignment horizontal="right"/>
      <protection locked="0"/>
    </xf>
    <xf numFmtId="3" fontId="43" fillId="9" borderId="7" xfId="0" applyNumberFormat="1" applyFont="1" applyFill="1" applyBorder="1" applyProtection="1">
      <protection locked="0"/>
    </xf>
    <xf numFmtId="3" fontId="43" fillId="9" borderId="58" xfId="0" applyNumberFormat="1" applyFont="1" applyFill="1" applyBorder="1" applyProtection="1">
      <protection locked="0"/>
    </xf>
    <xf numFmtId="3" fontId="43" fillId="9" borderId="65" xfId="6" applyNumberFormat="1" applyFont="1" applyFill="1" applyBorder="1" applyAlignment="1" applyProtection="1">
      <alignment horizontal="right"/>
      <protection locked="0"/>
    </xf>
    <xf numFmtId="3" fontId="43" fillId="0" borderId="58" xfId="6" applyNumberFormat="1" applyFont="1" applyFill="1" applyBorder="1" applyAlignment="1" applyProtection="1">
      <alignment horizontal="right"/>
      <protection locked="0"/>
    </xf>
    <xf numFmtId="0" fontId="42" fillId="0" borderId="66" xfId="6" applyFont="1" applyFill="1" applyBorder="1" applyAlignment="1">
      <alignment horizontal="left" indent="1"/>
    </xf>
    <xf numFmtId="3" fontId="43" fillId="9" borderId="68" xfId="6" applyNumberFormat="1" applyFont="1" applyFill="1" applyBorder="1" applyAlignment="1" applyProtection="1">
      <alignment horizontal="right"/>
      <protection locked="0"/>
    </xf>
    <xf numFmtId="3" fontId="43" fillId="9" borderId="47" xfId="0" applyNumberFormat="1" applyFont="1" applyFill="1" applyBorder="1" applyProtection="1">
      <protection locked="0"/>
    </xf>
    <xf numFmtId="3" fontId="43" fillId="9" borderId="66" xfId="0" applyNumberFormat="1" applyFont="1" applyFill="1" applyBorder="1" applyProtection="1">
      <protection locked="0"/>
    </xf>
    <xf numFmtId="3" fontId="43" fillId="9" borderId="65" xfId="0" applyNumberFormat="1" applyFont="1" applyFill="1" applyBorder="1" applyProtection="1">
      <protection locked="0"/>
    </xf>
    <xf numFmtId="3" fontId="43" fillId="0" borderId="65" xfId="6" applyNumberFormat="1" applyFont="1" applyFill="1" applyBorder="1" applyAlignment="1" applyProtection="1">
      <alignment horizontal="right"/>
      <protection locked="0"/>
    </xf>
    <xf numFmtId="3" fontId="43" fillId="0" borderId="56" xfId="6" applyNumberFormat="1" applyFont="1" applyFill="1" applyBorder="1" applyAlignment="1">
      <alignment horizontal="center"/>
    </xf>
    <xf numFmtId="3" fontId="43" fillId="9" borderId="60" xfId="0" applyNumberFormat="1" applyFont="1" applyFill="1" applyBorder="1" applyProtection="1">
      <protection locked="0"/>
    </xf>
    <xf numFmtId="3" fontId="43" fillId="9" borderId="64" xfId="6" applyNumberFormat="1" applyFont="1" applyFill="1" applyBorder="1" applyAlignment="1" applyProtection="1">
      <alignment horizontal="right"/>
      <protection locked="0"/>
    </xf>
    <xf numFmtId="3" fontId="43" fillId="9" borderId="56" xfId="0" applyNumberFormat="1" applyFont="1" applyFill="1" applyBorder="1" applyProtection="1">
      <protection locked="0"/>
    </xf>
    <xf numFmtId="3" fontId="43" fillId="0" borderId="64" xfId="6" applyNumberFormat="1" applyFont="1" applyFill="1" applyBorder="1" applyAlignment="1" applyProtection="1">
      <alignment horizontal="right"/>
      <protection locked="0"/>
    </xf>
    <xf numFmtId="0" fontId="42" fillId="0" borderId="48" xfId="6" applyFont="1" applyFill="1" applyBorder="1" applyAlignment="1">
      <alignment horizontal="left" indent="1"/>
    </xf>
    <xf numFmtId="3" fontId="37" fillId="0" borderId="55" xfId="6" applyNumberFormat="1" applyFont="1" applyFill="1" applyBorder="1" applyAlignment="1">
      <alignment horizontal="center"/>
    </xf>
    <xf numFmtId="3" fontId="37" fillId="9" borderId="55" xfId="0" applyNumberFormat="1" applyFont="1" applyFill="1" applyBorder="1" applyProtection="1">
      <protection locked="0"/>
    </xf>
    <xf numFmtId="3" fontId="37" fillId="9" borderId="49" xfId="0" applyNumberFormat="1" applyFont="1" applyFill="1" applyBorder="1" applyProtection="1">
      <protection locked="0"/>
    </xf>
    <xf numFmtId="3" fontId="37" fillId="9" borderId="48" xfId="0" applyNumberFormat="1" applyFont="1" applyFill="1" applyBorder="1" applyProtection="1">
      <protection locked="0"/>
    </xf>
    <xf numFmtId="3" fontId="43" fillId="9" borderId="67" xfId="6" applyNumberFormat="1" applyFont="1" applyFill="1" applyBorder="1" applyAlignment="1" applyProtection="1">
      <alignment horizontal="right"/>
      <protection locked="0"/>
    </xf>
    <xf numFmtId="3" fontId="43" fillId="0" borderId="67" xfId="6" applyNumberFormat="1" applyFont="1" applyFill="1" applyBorder="1" applyAlignment="1" applyProtection="1">
      <alignment horizontal="right"/>
      <protection locked="0"/>
    </xf>
    <xf numFmtId="0" fontId="42" fillId="0" borderId="69" xfId="6" applyFont="1" applyFill="1" applyBorder="1" applyAlignment="1">
      <alignment horizontal="left" indent="1"/>
    </xf>
    <xf numFmtId="3" fontId="43" fillId="9" borderId="71" xfId="6" applyNumberFormat="1" applyFont="1" applyFill="1" applyBorder="1" applyAlignment="1" applyProtection="1">
      <alignment horizontal="right"/>
      <protection locked="0"/>
    </xf>
    <xf numFmtId="3" fontId="43" fillId="9" borderId="60" xfId="6" applyNumberFormat="1" applyFont="1" applyFill="1" applyBorder="1" applyAlignment="1" applyProtection="1">
      <alignment horizontal="right"/>
      <protection locked="0"/>
    </xf>
    <xf numFmtId="3" fontId="43" fillId="9" borderId="61" xfId="6" applyNumberFormat="1" applyFont="1" applyFill="1" applyBorder="1" applyAlignment="1" applyProtection="1">
      <alignment horizontal="right"/>
      <protection locked="0"/>
    </xf>
    <xf numFmtId="3" fontId="43" fillId="9" borderId="61" xfId="0" applyNumberFormat="1" applyFont="1" applyFill="1" applyBorder="1" applyProtection="1">
      <protection locked="0"/>
    </xf>
    <xf numFmtId="3" fontId="43" fillId="0" borderId="61" xfId="6" applyNumberFormat="1" applyFont="1" applyFill="1" applyBorder="1" applyAlignment="1" applyProtection="1">
      <alignment horizontal="right"/>
      <protection locked="0"/>
    </xf>
    <xf numFmtId="0" fontId="42" fillId="0" borderId="72" xfId="6" applyFont="1" applyFill="1" applyBorder="1" applyAlignment="1">
      <alignment horizontal="left" indent="1"/>
    </xf>
    <xf numFmtId="3" fontId="43" fillId="0" borderId="58" xfId="6" applyNumberFormat="1" applyFont="1" applyFill="1" applyBorder="1" applyAlignment="1">
      <alignment horizontal="center"/>
    </xf>
    <xf numFmtId="3" fontId="37" fillId="9" borderId="72" xfId="0" applyNumberFormat="1" applyFont="1" applyFill="1" applyBorder="1" applyProtection="1">
      <protection locked="0"/>
    </xf>
    <xf numFmtId="3" fontId="37" fillId="0" borderId="58" xfId="0" applyNumberFormat="1" applyFont="1" applyFill="1" applyBorder="1" applyProtection="1">
      <protection locked="0"/>
    </xf>
    <xf numFmtId="3" fontId="37" fillId="9" borderId="74" xfId="6" applyNumberFormat="1" applyFont="1" applyFill="1" applyBorder="1" applyAlignment="1" applyProtection="1">
      <alignment horizontal="right"/>
      <protection locked="0"/>
    </xf>
    <xf numFmtId="3" fontId="37" fillId="9" borderId="58" xfId="6" applyNumberFormat="1" applyFont="1" applyFill="1" applyBorder="1" applyAlignment="1" applyProtection="1">
      <alignment horizontal="right"/>
      <protection locked="0"/>
    </xf>
    <xf numFmtId="3" fontId="49" fillId="9" borderId="58" xfId="6" applyNumberFormat="1" applyFont="1" applyFill="1" applyBorder="1" applyAlignment="1" applyProtection="1">
      <alignment horizontal="right"/>
      <protection locked="0"/>
    </xf>
    <xf numFmtId="3" fontId="37" fillId="9" borderId="74" xfId="6" applyNumberFormat="1" applyFont="1" applyFill="1" applyBorder="1" applyAlignment="1">
      <alignment horizontal="right"/>
    </xf>
    <xf numFmtId="164" fontId="37" fillId="9" borderId="51" xfId="6" applyNumberFormat="1" applyFont="1" applyFill="1" applyBorder="1" applyAlignment="1">
      <alignment horizontal="right"/>
    </xf>
    <xf numFmtId="3" fontId="43" fillId="9" borderId="58" xfId="6" applyNumberFormat="1" applyFont="1" applyFill="1" applyBorder="1" applyAlignment="1">
      <alignment horizontal="right"/>
    </xf>
    <xf numFmtId="164" fontId="37" fillId="9" borderId="65" xfId="6" applyNumberFormat="1" applyFont="1" applyFill="1" applyBorder="1" applyAlignment="1">
      <alignment horizontal="right"/>
    </xf>
    <xf numFmtId="3" fontId="37" fillId="9" borderId="66" xfId="0" applyNumberFormat="1" applyFont="1" applyFill="1" applyBorder="1" applyProtection="1">
      <protection locked="0"/>
    </xf>
    <xf numFmtId="3" fontId="37" fillId="0" borderId="65" xfId="0" applyNumberFormat="1" applyFont="1" applyFill="1" applyBorder="1" applyProtection="1">
      <protection locked="0"/>
    </xf>
    <xf numFmtId="3" fontId="37" fillId="9" borderId="68" xfId="6" applyNumberFormat="1" applyFont="1" applyFill="1" applyBorder="1" applyAlignment="1" applyProtection="1">
      <alignment horizontal="right"/>
      <protection locked="0"/>
    </xf>
    <xf numFmtId="3" fontId="37" fillId="9" borderId="67" xfId="6" applyNumberFormat="1" applyFont="1" applyFill="1" applyBorder="1" applyAlignment="1" applyProtection="1">
      <alignment horizontal="right"/>
      <protection locked="0"/>
    </xf>
    <xf numFmtId="3" fontId="49" fillId="9" borderId="67" xfId="6" applyNumberFormat="1" applyFont="1" applyFill="1" applyBorder="1" applyAlignment="1" applyProtection="1">
      <alignment horizontal="right"/>
      <protection locked="0"/>
    </xf>
    <xf numFmtId="164" fontId="37" fillId="9" borderId="61" xfId="6" applyNumberFormat="1" applyFont="1" applyFill="1" applyBorder="1" applyAlignment="1">
      <alignment horizontal="right"/>
    </xf>
    <xf numFmtId="3" fontId="37" fillId="9" borderId="60" xfId="0" applyNumberFormat="1" applyFont="1" applyFill="1" applyBorder="1" applyProtection="1">
      <protection locked="0"/>
    </xf>
    <xf numFmtId="3" fontId="37" fillId="0" borderId="61" xfId="0" applyNumberFormat="1" applyFont="1" applyFill="1" applyBorder="1" applyProtection="1">
      <protection locked="0"/>
    </xf>
    <xf numFmtId="3" fontId="37" fillId="9" borderId="54" xfId="6" applyNumberFormat="1" applyFont="1" applyFill="1" applyBorder="1" applyAlignment="1" applyProtection="1">
      <alignment horizontal="right"/>
      <protection locked="0"/>
    </xf>
    <xf numFmtId="3" fontId="37" fillId="9" borderId="56" xfId="6" applyNumberFormat="1" applyFont="1" applyFill="1" applyBorder="1" applyAlignment="1" applyProtection="1">
      <alignment horizontal="right"/>
      <protection locked="0"/>
    </xf>
    <xf numFmtId="3" fontId="37" fillId="9" borderId="53" xfId="6" applyNumberFormat="1" applyFont="1" applyFill="1" applyBorder="1" applyAlignment="1" applyProtection="1">
      <alignment horizontal="right"/>
      <protection locked="0"/>
    </xf>
    <xf numFmtId="3" fontId="49" fillId="9" borderId="53" xfId="6" applyNumberFormat="1" applyFont="1" applyFill="1" applyBorder="1" applyAlignment="1" applyProtection="1">
      <alignment horizontal="right"/>
      <protection locked="0"/>
    </xf>
    <xf numFmtId="3" fontId="43" fillId="9" borderId="61" xfId="6" applyNumberFormat="1" applyFont="1" applyFill="1" applyBorder="1" applyAlignment="1">
      <alignment horizontal="right"/>
    </xf>
    <xf numFmtId="3" fontId="43" fillId="9" borderId="67" xfId="0" applyNumberFormat="1" applyFont="1" applyFill="1" applyBorder="1" applyProtection="1">
      <protection locked="0"/>
    </xf>
    <xf numFmtId="3" fontId="43" fillId="0" borderId="67" xfId="0" applyNumberFormat="1" applyFont="1" applyFill="1" applyBorder="1" applyProtection="1">
      <protection locked="0"/>
    </xf>
    <xf numFmtId="3" fontId="43" fillId="9" borderId="73" xfId="6" applyNumberFormat="1" applyFont="1" applyFill="1" applyBorder="1" applyAlignment="1" applyProtection="1">
      <alignment horizontal="right"/>
      <protection locked="0"/>
    </xf>
    <xf numFmtId="3" fontId="44" fillId="9" borderId="67" xfId="6" applyNumberFormat="1" applyFont="1" applyFill="1" applyBorder="1" applyAlignment="1" applyProtection="1">
      <alignment horizontal="right"/>
      <protection locked="0"/>
    </xf>
    <xf numFmtId="3" fontId="44" fillId="9" borderId="58" xfId="6" applyNumberFormat="1" applyFont="1" applyFill="1" applyBorder="1" applyAlignment="1" applyProtection="1">
      <alignment horizontal="right"/>
      <protection locked="0"/>
    </xf>
    <xf numFmtId="3" fontId="43" fillId="0" borderId="65" xfId="0" applyNumberFormat="1" applyFont="1" applyFill="1" applyBorder="1" applyProtection="1">
      <protection locked="0"/>
    </xf>
    <xf numFmtId="3" fontId="43" fillId="0" borderId="61" xfId="0" applyNumberFormat="1" applyFont="1" applyFill="1" applyBorder="1" applyProtection="1">
      <protection locked="0"/>
    </xf>
    <xf numFmtId="3" fontId="43" fillId="9" borderId="59" xfId="6" applyNumberFormat="1" applyFont="1" applyFill="1" applyBorder="1" applyAlignment="1" applyProtection="1">
      <alignment horizontal="right"/>
      <protection locked="0"/>
    </xf>
    <xf numFmtId="3" fontId="44" fillId="9" borderId="53" xfId="6" applyNumberFormat="1" applyFont="1" applyFill="1" applyBorder="1" applyAlignment="1" applyProtection="1">
      <alignment horizontal="right"/>
      <protection locked="0"/>
    </xf>
    <xf numFmtId="164" fontId="37" fillId="9" borderId="64" xfId="6" applyNumberFormat="1" applyFont="1" applyFill="1" applyBorder="1" applyAlignment="1">
      <alignment horizontal="right"/>
    </xf>
    <xf numFmtId="3" fontId="37" fillId="9" borderId="55" xfId="6" applyNumberFormat="1" applyFont="1" applyFill="1" applyBorder="1" applyAlignment="1" applyProtection="1">
      <alignment horizontal="right"/>
    </xf>
    <xf numFmtId="3" fontId="43" fillId="9" borderId="64" xfId="0" applyNumberFormat="1" applyFont="1" applyFill="1" applyBorder="1" applyProtection="1">
      <protection locked="0"/>
    </xf>
    <xf numFmtId="3" fontId="43" fillId="0" borderId="64" xfId="0" applyNumberFormat="1" applyFont="1" applyFill="1" applyBorder="1" applyProtection="1">
      <protection locked="0"/>
    </xf>
    <xf numFmtId="3" fontId="43" fillId="9" borderId="53" xfId="6" applyNumberFormat="1" applyFont="1" applyFill="1" applyBorder="1" applyAlignment="1" applyProtection="1">
      <alignment horizontal="right"/>
      <protection locked="0"/>
    </xf>
    <xf numFmtId="164" fontId="37" fillId="0" borderId="50" xfId="6" applyNumberFormat="1" applyFont="1" applyFill="1" applyBorder="1" applyAlignment="1">
      <alignment horizontal="right"/>
    </xf>
    <xf numFmtId="3" fontId="37" fillId="0" borderId="53" xfId="6" applyNumberFormat="1" applyFont="1" applyFill="1" applyBorder="1" applyAlignment="1" applyProtection="1">
      <alignment horizontal="right"/>
      <protection locked="0"/>
    </xf>
    <xf numFmtId="3" fontId="43" fillId="0" borderId="0" xfId="6" applyNumberFormat="1" applyFont="1" applyFill="1" applyBorder="1" applyAlignment="1">
      <alignment horizontal="right"/>
    </xf>
    <xf numFmtId="3" fontId="43" fillId="0" borderId="51" xfId="6" applyNumberFormat="1" applyFont="1" applyFill="1" applyBorder="1" applyAlignment="1" applyProtection="1">
      <alignment horizontal="right"/>
      <protection locked="0"/>
    </xf>
    <xf numFmtId="3" fontId="37" fillId="0" borderId="13" xfId="6" applyNumberFormat="1" applyFont="1" applyFill="1" applyBorder="1" applyAlignment="1">
      <alignment horizontal="right"/>
    </xf>
    <xf numFmtId="164" fontId="37" fillId="0" borderId="13" xfId="6" applyNumberFormat="1" applyFont="1" applyFill="1" applyBorder="1" applyAlignment="1">
      <alignment horizontal="right"/>
    </xf>
    <xf numFmtId="0" fontId="43" fillId="0" borderId="0" xfId="6" applyFont="1" applyFill="1" applyAlignment="1">
      <alignment horizontal="right"/>
    </xf>
    <xf numFmtId="3" fontId="37" fillId="0" borderId="56" xfId="6" applyNumberFormat="1" applyFont="1" applyFill="1" applyBorder="1" applyAlignment="1">
      <alignment horizontal="right"/>
    </xf>
    <xf numFmtId="0" fontId="43" fillId="0" borderId="0" xfId="6" applyFont="1" applyFill="1"/>
    <xf numFmtId="0" fontId="42" fillId="0" borderId="57" xfId="6" applyFont="1" applyFill="1" applyBorder="1" applyAlignment="1">
      <alignment horizontal="left" indent="1"/>
    </xf>
    <xf numFmtId="0" fontId="42" fillId="0" borderId="75" xfId="6" applyFont="1" applyFill="1" applyBorder="1" applyAlignment="1">
      <alignment horizontal="left" indent="1"/>
    </xf>
    <xf numFmtId="3" fontId="37" fillId="0" borderId="53" xfId="6" applyNumberFormat="1" applyFont="1" applyFill="1" applyBorder="1" applyAlignment="1">
      <alignment horizontal="center"/>
    </xf>
    <xf numFmtId="0" fontId="57" fillId="0" borderId="0" xfId="6" applyFont="1" applyFill="1" applyBorder="1" applyAlignment="1">
      <alignment horizontal="left" indent="1"/>
    </xf>
    <xf numFmtId="0" fontId="43" fillId="0" borderId="0" xfId="6" applyFont="1" applyAlignment="1">
      <alignment horizontal="center"/>
    </xf>
    <xf numFmtId="3" fontId="43" fillId="0" borderId="0" xfId="6" applyNumberFormat="1" applyFont="1"/>
    <xf numFmtId="0" fontId="42" fillId="0" borderId="0" xfId="6" applyFont="1" applyFill="1" applyBorder="1" applyAlignment="1">
      <alignment horizontal="left" indent="1"/>
    </xf>
    <xf numFmtId="0" fontId="42" fillId="0" borderId="0" xfId="6" applyFont="1" applyAlignment="1">
      <alignment horizontal="left" indent="1"/>
    </xf>
    <xf numFmtId="0" fontId="37" fillId="0" borderId="0" xfId="6" applyFont="1" applyAlignment="1">
      <alignment horizontal="center"/>
    </xf>
    <xf numFmtId="0" fontId="43" fillId="0" borderId="0" xfId="6" applyFont="1" applyAlignment="1">
      <alignment horizontal="left" indent="1"/>
    </xf>
    <xf numFmtId="0" fontId="58" fillId="0" borderId="0" xfId="1" applyFont="1" applyAlignment="1" applyProtection="1">
      <alignment horizontal="right" vertical="center"/>
    </xf>
    <xf numFmtId="0" fontId="43" fillId="0" borderId="0" xfId="6" applyFont="1" applyAlignment="1">
      <alignment vertical="center"/>
    </xf>
    <xf numFmtId="0" fontId="43" fillId="11" borderId="0" xfId="7" applyFont="1" applyFill="1" applyAlignment="1" applyProtection="1">
      <alignment horizontal="left" vertical="center" wrapText="1" indent="1"/>
      <protection locked="0"/>
    </xf>
    <xf numFmtId="0" fontId="60" fillId="0" borderId="0" xfId="6" applyFont="1" applyAlignment="1">
      <alignment horizontal="left" vertical="center" indent="1"/>
    </xf>
    <xf numFmtId="0" fontId="38" fillId="0" borderId="0" xfId="6" applyFont="1" applyAlignment="1">
      <alignment horizontal="left" vertical="center" indent="1"/>
    </xf>
    <xf numFmtId="0" fontId="61" fillId="0" borderId="0" xfId="6" applyFont="1" applyBorder="1" applyAlignment="1">
      <alignment horizontal="left" vertical="center" indent="1"/>
    </xf>
    <xf numFmtId="0" fontId="37" fillId="12" borderId="19" xfId="6" applyFont="1" applyFill="1" applyBorder="1" applyAlignment="1">
      <alignment horizontal="center" vertical="center"/>
    </xf>
    <xf numFmtId="0" fontId="37" fillId="12" borderId="51" xfId="6" applyFont="1" applyFill="1" applyBorder="1" applyAlignment="1">
      <alignment horizontal="center" vertical="center"/>
    </xf>
    <xf numFmtId="0" fontId="37" fillId="12" borderId="52" xfId="6" applyFont="1" applyFill="1" applyBorder="1" applyAlignment="1">
      <alignment horizontal="center" vertical="center"/>
    </xf>
    <xf numFmtId="0" fontId="37" fillId="12" borderId="54" xfId="6" applyFont="1" applyFill="1" applyBorder="1" applyAlignment="1">
      <alignment horizontal="center" vertical="center"/>
    </xf>
    <xf numFmtId="0" fontId="37" fillId="12" borderId="53" xfId="6" applyFont="1" applyFill="1" applyBorder="1" applyAlignment="1">
      <alignment horizontal="center" vertical="center"/>
    </xf>
    <xf numFmtId="3" fontId="37" fillId="12" borderId="28" xfId="6" applyNumberFormat="1" applyFont="1" applyFill="1" applyBorder="1" applyAlignment="1">
      <alignment horizontal="center" vertical="center"/>
    </xf>
    <xf numFmtId="3" fontId="37" fillId="12" borderId="51" xfId="6" applyNumberFormat="1" applyFont="1" applyFill="1" applyBorder="1" applyAlignment="1">
      <alignment horizontal="center" vertical="center"/>
    </xf>
    <xf numFmtId="3" fontId="37" fillId="12" borderId="0" xfId="6" applyNumberFormat="1" applyFont="1" applyFill="1" applyBorder="1" applyAlignment="1">
      <alignment horizontal="center" vertical="center"/>
    </xf>
    <xf numFmtId="0" fontId="37" fillId="12" borderId="56" xfId="6" applyFont="1" applyFill="1" applyBorder="1" applyAlignment="1">
      <alignment horizontal="center" vertical="center"/>
    </xf>
    <xf numFmtId="0" fontId="42" fillId="0" borderId="51" xfId="6" applyFont="1" applyBorder="1" applyAlignment="1">
      <alignment horizontal="left" vertical="center" indent="1"/>
    </xf>
    <xf numFmtId="165" fontId="43" fillId="0" borderId="51" xfId="6" applyNumberFormat="1" applyFont="1" applyBorder="1" applyAlignment="1">
      <alignment horizontal="center" vertical="center"/>
    </xf>
    <xf numFmtId="3" fontId="43" fillId="13" borderId="52" xfId="6" applyNumberFormat="1" applyFont="1" applyFill="1" applyBorder="1" applyAlignment="1">
      <alignment horizontal="right" vertical="center"/>
    </xf>
    <xf numFmtId="3" fontId="43" fillId="13" borderId="40" xfId="6" applyNumberFormat="1" applyFont="1" applyFill="1" applyBorder="1" applyAlignment="1">
      <alignment horizontal="right"/>
    </xf>
    <xf numFmtId="3" fontId="43" fillId="0" borderId="58" xfId="6" applyNumberFormat="1" applyFont="1" applyBorder="1" applyAlignment="1">
      <alignment horizontal="right" vertical="center"/>
    </xf>
    <xf numFmtId="3" fontId="43" fillId="13" borderId="57" xfId="6" applyNumberFormat="1" applyFont="1" applyFill="1" applyBorder="1" applyAlignment="1">
      <alignment vertical="center"/>
    </xf>
    <xf numFmtId="3" fontId="43" fillId="13" borderId="72" xfId="6" applyNumberFormat="1" applyFont="1" applyFill="1" applyBorder="1" applyAlignment="1" applyProtection="1">
      <alignment horizontal="right" vertical="center"/>
      <protection locked="0"/>
    </xf>
    <xf numFmtId="3" fontId="43" fillId="13" borderId="58" xfId="6" applyNumberFormat="1" applyFont="1" applyFill="1" applyBorder="1" applyAlignment="1" applyProtection="1">
      <alignment horizontal="right" vertical="center"/>
      <protection locked="0"/>
    </xf>
    <xf numFmtId="3" fontId="43" fillId="13" borderId="74" xfId="6" applyNumberFormat="1" applyFont="1" applyFill="1" applyBorder="1" applyAlignment="1" applyProtection="1">
      <alignment horizontal="right" vertical="center"/>
      <protection locked="0"/>
    </xf>
    <xf numFmtId="165" fontId="37" fillId="13" borderId="59" xfId="6" applyNumberFormat="1" applyFont="1" applyFill="1" applyBorder="1" applyAlignment="1">
      <alignment horizontal="right" vertical="center"/>
    </xf>
    <xf numFmtId="3" fontId="37" fillId="13" borderId="59" xfId="6" applyNumberFormat="1" applyFont="1" applyFill="1" applyBorder="1" applyAlignment="1">
      <alignment horizontal="right" vertical="center"/>
    </xf>
    <xf numFmtId="0" fontId="43" fillId="0" borderId="0" xfId="6" applyFont="1" applyAlignment="1">
      <alignment horizontal="right" vertical="center"/>
    </xf>
    <xf numFmtId="3" fontId="43" fillId="14" borderId="58" xfId="6" applyNumberFormat="1" applyFont="1" applyFill="1" applyBorder="1" applyAlignment="1">
      <alignment horizontal="right" vertical="center"/>
    </xf>
    <xf numFmtId="3" fontId="43" fillId="14" borderId="52" xfId="6" applyNumberFormat="1" applyFont="1" applyFill="1" applyBorder="1" applyAlignment="1">
      <alignment horizontal="right" vertical="center"/>
    </xf>
    <xf numFmtId="3" fontId="43" fillId="0" borderId="52" xfId="6" applyNumberFormat="1" applyFont="1" applyBorder="1" applyAlignment="1">
      <alignment horizontal="right" vertical="center"/>
    </xf>
    <xf numFmtId="0" fontId="42" fillId="0" borderId="61" xfId="6" applyFont="1" applyBorder="1" applyAlignment="1">
      <alignment horizontal="left" vertical="center" indent="1"/>
    </xf>
    <xf numFmtId="165" fontId="43" fillId="0" borderId="61" xfId="6" applyNumberFormat="1" applyFont="1" applyBorder="1" applyAlignment="1">
      <alignment horizontal="center" vertical="center"/>
    </xf>
    <xf numFmtId="4" fontId="43" fillId="13" borderId="63" xfId="6" applyNumberFormat="1" applyFont="1" applyFill="1" applyBorder="1" applyAlignment="1">
      <alignment horizontal="right" vertical="center"/>
    </xf>
    <xf numFmtId="4" fontId="43" fillId="13" borderId="60" xfId="6" applyNumberFormat="1" applyFont="1" applyFill="1" applyBorder="1" applyAlignment="1">
      <alignment horizontal="right"/>
    </xf>
    <xf numFmtId="4" fontId="43" fillId="0" borderId="61" xfId="6" applyNumberFormat="1" applyFont="1" applyBorder="1" applyAlignment="1">
      <alignment horizontal="right" vertical="center"/>
    </xf>
    <xf numFmtId="4" fontId="43" fillId="13" borderId="60" xfId="6" applyNumberFormat="1" applyFont="1" applyFill="1" applyBorder="1" applyAlignment="1">
      <alignment horizontal="right" vertical="center"/>
    </xf>
    <xf numFmtId="4" fontId="43" fillId="13" borderId="69" xfId="6" applyNumberFormat="1" applyFont="1" applyFill="1" applyBorder="1" applyAlignment="1" applyProtection="1">
      <alignment horizontal="right" vertical="center"/>
      <protection locked="0"/>
    </xf>
    <xf numFmtId="4" fontId="43" fillId="13" borderId="61" xfId="6" applyNumberFormat="1" applyFont="1" applyFill="1" applyBorder="1" applyAlignment="1" applyProtection="1">
      <alignment horizontal="right" vertical="center"/>
      <protection locked="0"/>
    </xf>
    <xf numFmtId="4" fontId="43" fillId="13" borderId="71" xfId="6" applyNumberFormat="1" applyFont="1" applyFill="1" applyBorder="1" applyAlignment="1" applyProtection="1">
      <alignment horizontal="right" vertical="center"/>
      <protection locked="0"/>
    </xf>
    <xf numFmtId="165" fontId="37" fillId="13" borderId="63" xfId="6" applyNumberFormat="1" applyFont="1" applyFill="1" applyBorder="1" applyAlignment="1">
      <alignment horizontal="right" vertical="center"/>
    </xf>
    <xf numFmtId="3" fontId="37" fillId="13" borderId="63" xfId="6" applyNumberFormat="1" applyFont="1" applyFill="1" applyBorder="1" applyAlignment="1">
      <alignment horizontal="right" vertical="center"/>
    </xf>
    <xf numFmtId="4" fontId="43" fillId="14" borderId="64" xfId="6" applyNumberFormat="1" applyFont="1" applyFill="1" applyBorder="1" applyAlignment="1">
      <alignment horizontal="right" vertical="center"/>
    </xf>
    <xf numFmtId="4" fontId="43" fillId="14" borderId="63" xfId="6" applyNumberFormat="1" applyFont="1" applyFill="1" applyBorder="1" applyAlignment="1">
      <alignment horizontal="right" vertical="center"/>
    </xf>
    <xf numFmtId="4" fontId="43" fillId="0" borderId="63" xfId="6" applyNumberFormat="1" applyFont="1" applyBorder="1" applyAlignment="1">
      <alignment horizontal="right" vertical="center"/>
    </xf>
    <xf numFmtId="0" fontId="42" fillId="0" borderId="67" xfId="6" applyFont="1" applyBorder="1" applyAlignment="1">
      <alignment horizontal="left" vertical="center" indent="1"/>
    </xf>
    <xf numFmtId="3" fontId="43" fillId="0" borderId="58" xfId="6" applyNumberFormat="1" applyFont="1" applyBorder="1" applyAlignment="1">
      <alignment horizontal="center" vertical="center"/>
    </xf>
    <xf numFmtId="3" fontId="43" fillId="13" borderId="68" xfId="6" applyNumberFormat="1" applyFont="1" applyFill="1" applyBorder="1" applyAlignment="1">
      <alignment horizontal="right" vertical="center"/>
    </xf>
    <xf numFmtId="3" fontId="43" fillId="13" borderId="40" xfId="6" applyNumberFormat="1" applyFont="1" applyFill="1" applyBorder="1" applyAlignment="1">
      <alignment horizontal="right" vertical="center"/>
    </xf>
    <xf numFmtId="3" fontId="37" fillId="13" borderId="68" xfId="6" applyNumberFormat="1" applyFont="1" applyFill="1" applyBorder="1" applyAlignment="1">
      <alignment horizontal="right" vertical="center"/>
    </xf>
    <xf numFmtId="3" fontId="43" fillId="14" borderId="68" xfId="6" applyNumberFormat="1" applyFont="1" applyFill="1" applyBorder="1" applyAlignment="1">
      <alignment horizontal="right" vertical="center"/>
    </xf>
    <xf numFmtId="3" fontId="43" fillId="0" borderId="68" xfId="6" applyNumberFormat="1" applyFont="1" applyBorder="1" applyAlignment="1">
      <alignment horizontal="right" vertical="center"/>
    </xf>
    <xf numFmtId="0" fontId="42" fillId="0" borderId="65" xfId="6" applyFont="1" applyBorder="1" applyAlignment="1">
      <alignment horizontal="left" vertical="center" indent="1"/>
    </xf>
    <xf numFmtId="3" fontId="43" fillId="0" borderId="65" xfId="6" applyNumberFormat="1" applyFont="1" applyBorder="1" applyAlignment="1">
      <alignment horizontal="center" vertical="center"/>
    </xf>
    <xf numFmtId="3" fontId="43" fillId="13" borderId="66" xfId="6" applyNumberFormat="1" applyFont="1" applyFill="1" applyBorder="1" applyAlignment="1">
      <alignment horizontal="right"/>
    </xf>
    <xf numFmtId="3" fontId="43" fillId="13" borderId="66" xfId="6" applyNumberFormat="1" applyFont="1" applyFill="1" applyBorder="1" applyAlignment="1">
      <alignment horizontal="right" vertical="center"/>
    </xf>
    <xf numFmtId="3" fontId="43" fillId="13" borderId="66" xfId="6" applyNumberFormat="1" applyFont="1" applyFill="1" applyBorder="1" applyAlignment="1" applyProtection="1">
      <alignment horizontal="right" vertical="center"/>
      <protection locked="0"/>
    </xf>
    <xf numFmtId="3" fontId="43" fillId="13" borderId="65" xfId="6" applyNumberFormat="1" applyFont="1" applyFill="1" applyBorder="1" applyAlignment="1" applyProtection="1">
      <alignment horizontal="right" vertical="center"/>
      <protection locked="0"/>
    </xf>
    <xf numFmtId="3" fontId="43" fillId="14" borderId="65" xfId="6" applyNumberFormat="1" applyFont="1" applyFill="1" applyBorder="1" applyAlignment="1">
      <alignment horizontal="right" vertical="center"/>
    </xf>
    <xf numFmtId="0" fontId="42" fillId="0" borderId="56" xfId="6" applyFont="1" applyBorder="1" applyAlignment="1">
      <alignment horizontal="left" vertical="center" indent="1"/>
    </xf>
    <xf numFmtId="3" fontId="43" fillId="0" borderId="53" xfId="6" applyNumberFormat="1" applyFont="1" applyBorder="1" applyAlignment="1">
      <alignment horizontal="center" vertical="center"/>
    </xf>
    <xf numFmtId="3" fontId="43" fillId="13" borderId="59" xfId="6" applyNumberFormat="1" applyFont="1" applyFill="1" applyBorder="1" applyAlignment="1">
      <alignment horizontal="right" vertical="center"/>
    </xf>
    <xf numFmtId="3" fontId="43" fillId="13" borderId="69" xfId="6" applyNumberFormat="1" applyFont="1" applyFill="1" applyBorder="1" applyAlignment="1">
      <alignment horizontal="right"/>
    </xf>
    <xf numFmtId="3" fontId="43" fillId="13" borderId="69" xfId="6" applyNumberFormat="1" applyFont="1" applyFill="1" applyBorder="1" applyAlignment="1">
      <alignment horizontal="right" vertical="center"/>
    </xf>
    <xf numFmtId="3" fontId="43" fillId="14" borderId="61" xfId="6" applyNumberFormat="1" applyFont="1" applyFill="1" applyBorder="1" applyAlignment="1">
      <alignment horizontal="right" vertical="center"/>
    </xf>
    <xf numFmtId="3" fontId="43" fillId="14" borderId="59" xfId="6" applyNumberFormat="1" applyFont="1" applyFill="1" applyBorder="1" applyAlignment="1">
      <alignment horizontal="right" vertical="center"/>
    </xf>
    <xf numFmtId="3" fontId="43" fillId="0" borderId="59" xfId="6" applyNumberFormat="1" applyFont="1" applyBorder="1" applyAlignment="1">
      <alignment horizontal="right" vertical="center"/>
    </xf>
    <xf numFmtId="0" fontId="42" fillId="13" borderId="55" xfId="6" applyFont="1" applyFill="1" applyBorder="1" applyAlignment="1">
      <alignment horizontal="left" vertical="center" indent="1"/>
    </xf>
    <xf numFmtId="3" fontId="37" fillId="13" borderId="49" xfId="6" applyNumberFormat="1" applyFont="1" applyFill="1" applyBorder="1" applyAlignment="1">
      <alignment horizontal="center" vertical="center"/>
    </xf>
    <xf numFmtId="3" fontId="37" fillId="13" borderId="55" xfId="6" applyNumberFormat="1" applyFont="1" applyFill="1" applyBorder="1" applyAlignment="1">
      <alignment horizontal="right" vertical="center"/>
    </xf>
    <xf numFmtId="3" fontId="37" fillId="13" borderId="48" xfId="6" applyNumberFormat="1" applyFont="1" applyFill="1" applyBorder="1" applyAlignment="1">
      <alignment horizontal="right"/>
    </xf>
    <xf numFmtId="3" fontId="37" fillId="13" borderId="48" xfId="6" applyNumberFormat="1" applyFont="1" applyFill="1" applyBorder="1" applyAlignment="1">
      <alignment horizontal="right" vertical="center"/>
    </xf>
    <xf numFmtId="3" fontId="37" fillId="13" borderId="50" xfId="6" applyNumberFormat="1" applyFont="1" applyFill="1" applyBorder="1" applyAlignment="1">
      <alignment horizontal="right" vertical="center"/>
    </xf>
    <xf numFmtId="3" fontId="37" fillId="14" borderId="55" xfId="6" applyNumberFormat="1" applyFont="1" applyFill="1" applyBorder="1" applyAlignment="1">
      <alignment horizontal="right" vertical="center"/>
    </xf>
    <xf numFmtId="3" fontId="43" fillId="0" borderId="51" xfId="6" applyNumberFormat="1" applyFont="1" applyBorder="1" applyAlignment="1">
      <alignment horizontal="center" vertical="center"/>
    </xf>
    <xf numFmtId="3" fontId="43" fillId="13" borderId="41" xfId="6" applyNumberFormat="1" applyFont="1" applyFill="1" applyBorder="1" applyAlignment="1">
      <alignment horizontal="right" vertical="center"/>
    </xf>
    <xf numFmtId="3" fontId="43" fillId="14" borderId="67" xfId="6" applyNumberFormat="1" applyFont="1" applyFill="1" applyBorder="1" applyAlignment="1">
      <alignment horizontal="right" vertical="center"/>
    </xf>
    <xf numFmtId="3" fontId="43" fillId="0" borderId="61" xfId="6" applyNumberFormat="1" applyFont="1" applyBorder="1" applyAlignment="1">
      <alignment horizontal="center" vertical="center"/>
    </xf>
    <xf numFmtId="3" fontId="43" fillId="13" borderId="71" xfId="6" applyNumberFormat="1" applyFont="1" applyFill="1" applyBorder="1" applyAlignment="1">
      <alignment horizontal="right" vertical="center"/>
    </xf>
    <xf numFmtId="3" fontId="43" fillId="13" borderId="60" xfId="6" applyNumberFormat="1" applyFont="1" applyFill="1" applyBorder="1" applyAlignment="1" applyProtection="1">
      <alignment horizontal="right" vertical="center"/>
      <protection locked="0"/>
    </xf>
    <xf numFmtId="3" fontId="43" fillId="13" borderId="61" xfId="6" applyNumberFormat="1" applyFont="1" applyFill="1" applyBorder="1" applyAlignment="1" applyProtection="1">
      <alignment horizontal="right" vertical="center"/>
      <protection locked="0"/>
    </xf>
    <xf numFmtId="3" fontId="37" fillId="13" borderId="71" xfId="6" applyNumberFormat="1" applyFont="1" applyFill="1" applyBorder="1" applyAlignment="1">
      <alignment horizontal="right" vertical="center"/>
    </xf>
    <xf numFmtId="3" fontId="43" fillId="14" borderId="64" xfId="6" applyNumberFormat="1" applyFont="1" applyFill="1" applyBorder="1" applyAlignment="1">
      <alignment horizontal="right" vertical="center"/>
    </xf>
    <xf numFmtId="3" fontId="43" fillId="14" borderId="71" xfId="6" applyNumberFormat="1" applyFont="1" applyFill="1" applyBorder="1" applyAlignment="1">
      <alignment horizontal="right" vertical="center"/>
    </xf>
    <xf numFmtId="3" fontId="43" fillId="0" borderId="71" xfId="6" applyNumberFormat="1" applyFont="1" applyBorder="1" applyAlignment="1">
      <alignment horizontal="right" vertical="center"/>
    </xf>
    <xf numFmtId="0" fontId="42" fillId="0" borderId="58" xfId="6" applyFont="1" applyBorder="1" applyAlignment="1">
      <alignment horizontal="left" vertical="center" indent="1"/>
    </xf>
    <xf numFmtId="3" fontId="52" fillId="0" borderId="58" xfId="6" applyNumberFormat="1" applyFont="1" applyBorder="1" applyAlignment="1">
      <alignment horizontal="center" vertical="center"/>
    </xf>
    <xf numFmtId="3" fontId="37" fillId="13" borderId="58" xfId="6" applyNumberFormat="1" applyFont="1" applyFill="1" applyBorder="1" applyAlignment="1">
      <alignment horizontal="right" vertical="center"/>
    </xf>
    <xf numFmtId="3" fontId="51" fillId="13" borderId="72" xfId="6" applyNumberFormat="1" applyFont="1" applyFill="1" applyBorder="1" applyAlignment="1" applyProtection="1">
      <alignment horizontal="right"/>
      <protection locked="0"/>
    </xf>
    <xf numFmtId="3" fontId="51" fillId="0" borderId="72" xfId="6" applyNumberFormat="1" applyFont="1" applyBorder="1" applyAlignment="1" applyProtection="1">
      <alignment horizontal="right" vertical="center"/>
      <protection locked="0"/>
    </xf>
    <xf numFmtId="3" fontId="51" fillId="13" borderId="72" xfId="6" applyNumberFormat="1" applyFont="1" applyFill="1" applyBorder="1" applyAlignment="1" applyProtection="1">
      <alignment horizontal="right" vertical="center"/>
      <protection locked="0"/>
    </xf>
    <xf numFmtId="3" fontId="37" fillId="13" borderId="58" xfId="6" applyNumberFormat="1" applyFont="1" applyFill="1" applyBorder="1" applyAlignment="1" applyProtection="1">
      <alignment horizontal="right" vertical="center"/>
      <protection locked="0"/>
    </xf>
    <xf numFmtId="3" fontId="49" fillId="13" borderId="58" xfId="6" applyNumberFormat="1" applyFont="1" applyFill="1" applyBorder="1" applyAlignment="1" applyProtection="1">
      <alignment horizontal="right" vertical="center"/>
      <protection locked="0"/>
    </xf>
    <xf numFmtId="3" fontId="51" fillId="13" borderId="58" xfId="6" applyNumberFormat="1" applyFont="1" applyFill="1" applyBorder="1" applyAlignment="1">
      <alignment horizontal="right" vertical="center"/>
    </xf>
    <xf numFmtId="164" fontId="51" fillId="13" borderId="58" xfId="6" applyNumberFormat="1" applyFont="1" applyFill="1" applyBorder="1" applyAlignment="1">
      <alignment horizontal="right" vertical="center"/>
    </xf>
    <xf numFmtId="3" fontId="52" fillId="14" borderId="74" xfId="6" applyNumberFormat="1" applyFont="1" applyFill="1" applyBorder="1" applyAlignment="1">
      <alignment horizontal="right" vertical="center"/>
    </xf>
    <xf numFmtId="3" fontId="52" fillId="0" borderId="58" xfId="6" applyNumberFormat="1" applyFont="1" applyBorder="1" applyAlignment="1">
      <alignment horizontal="right" vertical="center"/>
    </xf>
    <xf numFmtId="3" fontId="52" fillId="0" borderId="65" xfId="6" applyNumberFormat="1" applyFont="1" applyBorder="1" applyAlignment="1">
      <alignment horizontal="center" vertical="center"/>
    </xf>
    <xf numFmtId="3" fontId="37" fillId="13" borderId="65" xfId="6" applyNumberFormat="1" applyFont="1" applyFill="1" applyBorder="1" applyAlignment="1">
      <alignment horizontal="right" vertical="center"/>
    </xf>
    <xf numFmtId="3" fontId="51" fillId="13" borderId="66" xfId="6" applyNumberFormat="1" applyFont="1" applyFill="1" applyBorder="1" applyAlignment="1" applyProtection="1">
      <alignment horizontal="right"/>
      <protection locked="0"/>
    </xf>
    <xf numFmtId="3" fontId="51" fillId="0" borderId="66" xfId="6" applyNumberFormat="1" applyFont="1" applyBorder="1" applyAlignment="1" applyProtection="1">
      <alignment horizontal="right" vertical="center"/>
      <protection locked="0"/>
    </xf>
    <xf numFmtId="3" fontId="51" fillId="13" borderId="66" xfId="6" applyNumberFormat="1" applyFont="1" applyFill="1" applyBorder="1" applyAlignment="1" applyProtection="1">
      <alignment horizontal="right" vertical="center"/>
      <protection locked="0"/>
    </xf>
    <xf numFmtId="3" fontId="37" fillId="13" borderId="67" xfId="6" applyNumberFormat="1" applyFont="1" applyFill="1" applyBorder="1" applyAlignment="1" applyProtection="1">
      <alignment horizontal="right" vertical="center"/>
      <protection locked="0"/>
    </xf>
    <xf numFmtId="3" fontId="49" fillId="13" borderId="67" xfId="6" applyNumberFormat="1" applyFont="1" applyFill="1" applyBorder="1" applyAlignment="1" applyProtection="1">
      <alignment horizontal="right" vertical="center"/>
      <protection locked="0"/>
    </xf>
    <xf numFmtId="3" fontId="51" fillId="13" borderId="65" xfId="6" applyNumberFormat="1" applyFont="1" applyFill="1" applyBorder="1" applyAlignment="1">
      <alignment horizontal="right" vertical="center"/>
    </xf>
    <xf numFmtId="164" fontId="51" fillId="13" borderId="65" xfId="6" applyNumberFormat="1" applyFont="1" applyFill="1" applyBorder="1" applyAlignment="1">
      <alignment horizontal="right" vertical="center"/>
    </xf>
    <xf numFmtId="3" fontId="52" fillId="14" borderId="68" xfId="6" applyNumberFormat="1" applyFont="1" applyFill="1" applyBorder="1" applyAlignment="1">
      <alignment horizontal="right" vertical="center"/>
    </xf>
    <xf numFmtId="3" fontId="52" fillId="0" borderId="65" xfId="6" applyNumberFormat="1" applyFont="1" applyBorder="1" applyAlignment="1">
      <alignment horizontal="right" vertical="center"/>
    </xf>
    <xf numFmtId="3" fontId="52" fillId="0" borderId="61" xfId="6" applyNumberFormat="1" applyFont="1" applyBorder="1" applyAlignment="1">
      <alignment horizontal="center" vertical="center"/>
    </xf>
    <xf numFmtId="3" fontId="37" fillId="13" borderId="61" xfId="6" applyNumberFormat="1" applyFont="1" applyFill="1" applyBorder="1" applyAlignment="1">
      <alignment horizontal="right" vertical="center"/>
    </xf>
    <xf numFmtId="3" fontId="51" fillId="13" borderId="60" xfId="6" applyNumberFormat="1" applyFont="1" applyFill="1" applyBorder="1" applyAlignment="1" applyProtection="1">
      <alignment horizontal="right"/>
      <protection locked="0"/>
    </xf>
    <xf numFmtId="3" fontId="51" fillId="0" borderId="60" xfId="6" applyNumberFormat="1" applyFont="1" applyBorder="1" applyAlignment="1" applyProtection="1">
      <alignment horizontal="right" vertical="center"/>
      <protection locked="0"/>
    </xf>
    <xf numFmtId="3" fontId="51" fillId="13" borderId="75" xfId="6" applyNumberFormat="1" applyFont="1" applyFill="1" applyBorder="1" applyAlignment="1" applyProtection="1">
      <alignment horizontal="right" vertical="center"/>
      <protection locked="0"/>
    </xf>
    <xf numFmtId="3" fontId="37" fillId="13" borderId="53" xfId="6" applyNumberFormat="1" applyFont="1" applyFill="1" applyBorder="1" applyAlignment="1" applyProtection="1">
      <alignment horizontal="right" vertical="center"/>
      <protection locked="0"/>
    </xf>
    <xf numFmtId="3" fontId="49" fillId="13" borderId="53" xfId="6" applyNumberFormat="1" applyFont="1" applyFill="1" applyBorder="1" applyAlignment="1" applyProtection="1">
      <alignment horizontal="right" vertical="center"/>
      <protection locked="0"/>
    </xf>
    <xf numFmtId="3" fontId="51" fillId="13" borderId="61" xfId="6" applyNumberFormat="1" applyFont="1" applyFill="1" applyBorder="1" applyAlignment="1">
      <alignment horizontal="right" vertical="center"/>
    </xf>
    <xf numFmtId="164" fontId="51" fillId="13" borderId="61" xfId="6" applyNumberFormat="1" applyFont="1" applyFill="1" applyBorder="1" applyAlignment="1">
      <alignment horizontal="right" vertical="center"/>
    </xf>
    <xf numFmtId="3" fontId="52" fillId="14" borderId="63" xfId="6" applyNumberFormat="1" applyFont="1" applyFill="1" applyBorder="1" applyAlignment="1">
      <alignment horizontal="right" vertical="center"/>
    </xf>
    <xf numFmtId="3" fontId="52" fillId="0" borderId="61" xfId="6" applyNumberFormat="1" applyFont="1" applyBorder="1" applyAlignment="1">
      <alignment horizontal="right" vertical="center"/>
    </xf>
    <xf numFmtId="3" fontId="52" fillId="0" borderId="67" xfId="6" applyNumberFormat="1" applyFont="1" applyBorder="1" applyAlignment="1">
      <alignment horizontal="center" vertical="center"/>
    </xf>
    <xf numFmtId="3" fontId="43" fillId="13" borderId="67" xfId="6" applyNumberFormat="1" applyFont="1" applyFill="1" applyBorder="1" applyAlignment="1">
      <alignment horizontal="right" vertical="center"/>
    </xf>
    <xf numFmtId="3" fontId="52" fillId="13" borderId="40" xfId="6" applyNumberFormat="1" applyFont="1" applyFill="1" applyBorder="1" applyAlignment="1" applyProtection="1">
      <alignment horizontal="right"/>
      <protection locked="0"/>
    </xf>
    <xf numFmtId="3" fontId="52" fillId="0" borderId="40" xfId="6" applyNumberFormat="1" applyFont="1" applyBorder="1" applyAlignment="1" applyProtection="1">
      <alignment horizontal="right" vertical="center"/>
      <protection locked="0"/>
    </xf>
    <xf numFmtId="3" fontId="52" fillId="13" borderId="40" xfId="6" applyNumberFormat="1" applyFont="1" applyFill="1" applyBorder="1" applyAlignment="1" applyProtection="1">
      <alignment horizontal="right" vertical="center"/>
      <protection locked="0"/>
    </xf>
    <xf numFmtId="3" fontId="43" fillId="13" borderId="67" xfId="6" applyNumberFormat="1" applyFont="1" applyFill="1" applyBorder="1" applyAlignment="1" applyProtection="1">
      <alignment horizontal="right" vertical="center"/>
      <protection locked="0"/>
    </xf>
    <xf numFmtId="3" fontId="43" fillId="13" borderId="73" xfId="6" applyNumberFormat="1" applyFont="1" applyFill="1" applyBorder="1" applyAlignment="1" applyProtection="1">
      <alignment horizontal="right" vertical="center"/>
      <protection locked="0"/>
    </xf>
    <xf numFmtId="3" fontId="51" fillId="13" borderId="67" xfId="6" applyNumberFormat="1" applyFont="1" applyFill="1" applyBorder="1" applyAlignment="1">
      <alignment horizontal="right" vertical="center"/>
    </xf>
    <xf numFmtId="164" fontId="51" fillId="13" borderId="67" xfId="6" applyNumberFormat="1" applyFont="1" applyFill="1" applyBorder="1" applyAlignment="1">
      <alignment horizontal="right" vertical="center"/>
    </xf>
    <xf numFmtId="3" fontId="52" fillId="14" borderId="73" xfId="6" applyNumberFormat="1" applyFont="1" applyFill="1" applyBorder="1" applyAlignment="1">
      <alignment horizontal="right" vertical="center"/>
    </xf>
    <xf numFmtId="3" fontId="52" fillId="0" borderId="67" xfId="6" applyNumberFormat="1" applyFont="1" applyBorder="1" applyAlignment="1">
      <alignment horizontal="right" vertical="center"/>
    </xf>
    <xf numFmtId="3" fontId="43" fillId="13" borderId="65" xfId="6" applyNumberFormat="1" applyFont="1" applyFill="1" applyBorder="1" applyAlignment="1">
      <alignment horizontal="right" vertical="center"/>
    </xf>
    <xf numFmtId="3" fontId="52" fillId="13" borderId="66" xfId="6" applyNumberFormat="1" applyFont="1" applyFill="1" applyBorder="1" applyAlignment="1" applyProtection="1">
      <alignment horizontal="right"/>
      <protection locked="0"/>
    </xf>
    <xf numFmtId="3" fontId="52" fillId="0" borderId="66" xfId="6" applyNumberFormat="1" applyFont="1" applyBorder="1" applyAlignment="1" applyProtection="1">
      <alignment horizontal="right" vertical="center"/>
      <protection locked="0"/>
    </xf>
    <xf numFmtId="3" fontId="52" fillId="13" borderId="66" xfId="6" applyNumberFormat="1" applyFont="1" applyFill="1" applyBorder="1" applyAlignment="1" applyProtection="1">
      <alignment horizontal="right" vertical="center"/>
      <protection locked="0"/>
    </xf>
    <xf numFmtId="0" fontId="42" fillId="0" borderId="53" xfId="6" applyFont="1" applyBorder="1" applyAlignment="1">
      <alignment horizontal="left" vertical="center" indent="1"/>
    </xf>
    <xf numFmtId="3" fontId="52" fillId="0" borderId="64" xfId="6" applyNumberFormat="1" applyFont="1" applyBorder="1" applyAlignment="1">
      <alignment horizontal="center" vertical="center"/>
    </xf>
    <xf numFmtId="3" fontId="43" fillId="13" borderId="64" xfId="6" applyNumberFormat="1" applyFont="1" applyFill="1" applyBorder="1" applyAlignment="1">
      <alignment horizontal="right" vertical="center"/>
    </xf>
    <xf numFmtId="3" fontId="52" fillId="13" borderId="69" xfId="6" applyNumberFormat="1" applyFont="1" applyFill="1" applyBorder="1" applyAlignment="1" applyProtection="1">
      <alignment horizontal="right"/>
      <protection locked="0"/>
    </xf>
    <xf numFmtId="3" fontId="52" fillId="0" borderId="69" xfId="6" applyNumberFormat="1" applyFont="1" applyBorder="1" applyAlignment="1" applyProtection="1">
      <alignment horizontal="right" vertical="center"/>
      <protection locked="0"/>
    </xf>
    <xf numFmtId="3" fontId="52" fillId="13" borderId="41" xfId="6" applyNumberFormat="1" applyFont="1" applyFill="1" applyBorder="1" applyAlignment="1" applyProtection="1">
      <alignment horizontal="right" vertical="center"/>
      <protection locked="0"/>
    </xf>
    <xf numFmtId="3" fontId="52" fillId="14" borderId="71" xfId="6" applyNumberFormat="1" applyFont="1" applyFill="1" applyBorder="1" applyAlignment="1">
      <alignment horizontal="right" vertical="center"/>
    </xf>
    <xf numFmtId="3" fontId="52" fillId="0" borderId="64" xfId="6" applyNumberFormat="1" applyFont="1" applyBorder="1" applyAlignment="1">
      <alignment horizontal="right" vertical="center"/>
    </xf>
    <xf numFmtId="0" fontId="46" fillId="13" borderId="48" xfId="6" applyFont="1" applyFill="1" applyBorder="1" applyAlignment="1">
      <alignment horizontal="left" vertical="center" indent="1"/>
    </xf>
    <xf numFmtId="3" fontId="51" fillId="13" borderId="55" xfId="6" applyNumberFormat="1" applyFont="1" applyFill="1" applyBorder="1" applyAlignment="1">
      <alignment horizontal="center" vertical="center"/>
    </xf>
    <xf numFmtId="3" fontId="51" fillId="13" borderId="55" xfId="6" applyNumberFormat="1" applyFont="1" applyFill="1" applyBorder="1" applyAlignment="1">
      <alignment horizontal="right" vertical="center"/>
    </xf>
    <xf numFmtId="3" fontId="51" fillId="13" borderId="48" xfId="6" applyNumberFormat="1" applyFont="1" applyFill="1" applyBorder="1" applyAlignment="1" applyProtection="1">
      <alignment horizontal="right"/>
    </xf>
    <xf numFmtId="3" fontId="51" fillId="13" borderId="48" xfId="6" applyNumberFormat="1" applyFont="1" applyFill="1" applyBorder="1" applyAlignment="1" applyProtection="1">
      <alignment horizontal="right" vertical="center"/>
    </xf>
    <xf numFmtId="3" fontId="51" fillId="13" borderId="55" xfId="6" applyNumberFormat="1" applyFont="1" applyFill="1" applyBorder="1" applyAlignment="1" applyProtection="1">
      <alignment horizontal="right" vertical="center"/>
    </xf>
    <xf numFmtId="164" fontId="51" fillId="13" borderId="55" xfId="6" applyNumberFormat="1" applyFont="1" applyFill="1" applyBorder="1" applyAlignment="1">
      <alignment horizontal="right" vertical="center"/>
    </xf>
    <xf numFmtId="3" fontId="51" fillId="14" borderId="55" xfId="6" applyNumberFormat="1" applyFont="1" applyFill="1" applyBorder="1" applyAlignment="1">
      <alignment horizontal="right" vertical="center"/>
    </xf>
    <xf numFmtId="0" fontId="42" fillId="0" borderId="40" xfId="6" applyFont="1" applyBorder="1" applyAlignment="1">
      <alignment horizontal="left" vertical="center" indent="1"/>
    </xf>
    <xf numFmtId="3" fontId="52" fillId="13" borderId="72" xfId="6" applyNumberFormat="1" applyFont="1" applyFill="1" applyBorder="1" applyAlignment="1" applyProtection="1">
      <alignment horizontal="right" vertical="center"/>
      <protection locked="0"/>
    </xf>
    <xf numFmtId="0" fontId="42" fillId="0" borderId="66" xfId="6" applyFont="1" applyBorder="1" applyAlignment="1">
      <alignment horizontal="left" vertical="center" indent="1"/>
    </xf>
    <xf numFmtId="0" fontId="42" fillId="0" borderId="41" xfId="6" applyFont="1" applyBorder="1" applyAlignment="1">
      <alignment horizontal="left" vertical="center" indent="1"/>
    </xf>
    <xf numFmtId="3" fontId="43" fillId="13" borderId="53" xfId="6" applyNumberFormat="1" applyFont="1" applyFill="1" applyBorder="1" applyAlignment="1" applyProtection="1">
      <alignment horizontal="right" vertical="center"/>
      <protection locked="0"/>
    </xf>
    <xf numFmtId="164" fontId="51" fillId="13" borderId="64" xfId="6" applyNumberFormat="1" applyFont="1" applyFill="1" applyBorder="1" applyAlignment="1">
      <alignment horizontal="right" vertical="center"/>
    </xf>
    <xf numFmtId="3" fontId="51" fillId="13" borderId="28" xfId="6" applyNumberFormat="1" applyFont="1" applyFill="1" applyBorder="1" applyAlignment="1">
      <alignment horizontal="right" vertical="center"/>
    </xf>
    <xf numFmtId="3" fontId="51" fillId="13" borderId="76" xfId="6" applyNumberFormat="1" applyFont="1" applyFill="1" applyBorder="1" applyAlignment="1">
      <alignment horizontal="right" vertical="center"/>
    </xf>
    <xf numFmtId="3" fontId="51" fillId="14" borderId="50" xfId="6" applyNumberFormat="1" applyFont="1" applyFill="1" applyBorder="1" applyAlignment="1">
      <alignment horizontal="right" vertical="center"/>
    </xf>
    <xf numFmtId="3" fontId="51" fillId="0" borderId="56" xfId="6" applyNumberFormat="1" applyFont="1" applyBorder="1" applyAlignment="1">
      <alignment horizontal="center" vertical="center"/>
    </xf>
    <xf numFmtId="3" fontId="51" fillId="0" borderId="50" xfId="6" applyNumberFormat="1" applyFont="1" applyBorder="1" applyAlignment="1">
      <alignment horizontal="right" vertical="center"/>
    </xf>
    <xf numFmtId="3" fontId="51" fillId="0" borderId="75" xfId="6" applyNumberFormat="1" applyFont="1" applyBorder="1" applyAlignment="1" applyProtection="1">
      <alignment horizontal="right" vertical="center"/>
      <protection locked="0"/>
    </xf>
    <xf numFmtId="3" fontId="43" fillId="0" borderId="56" xfId="6" applyNumberFormat="1" applyFont="1" applyBorder="1" applyAlignment="1">
      <alignment horizontal="right" vertical="center"/>
    </xf>
    <xf numFmtId="3" fontId="43" fillId="0" borderId="0" xfId="6" applyNumberFormat="1" applyFont="1" applyBorder="1" applyAlignment="1">
      <alignment horizontal="right" vertical="center"/>
    </xf>
    <xf numFmtId="3" fontId="43" fillId="0" borderId="51" xfId="6" applyNumberFormat="1" applyFont="1" applyBorder="1" applyAlignment="1" applyProtection="1">
      <alignment horizontal="right" vertical="center"/>
      <protection locked="0"/>
    </xf>
    <xf numFmtId="3" fontId="51" fillId="0" borderId="72" xfId="6" applyNumberFormat="1" applyFont="1" applyBorder="1" applyAlignment="1">
      <alignment horizontal="right" vertical="center"/>
    </xf>
    <xf numFmtId="164" fontId="51" fillId="0" borderId="58" xfId="6" applyNumberFormat="1" applyFont="1" applyBorder="1" applyAlignment="1">
      <alignment horizontal="right" vertical="center"/>
    </xf>
    <xf numFmtId="0" fontId="46" fillId="13" borderId="57" xfId="6" applyFont="1" applyFill="1" applyBorder="1" applyAlignment="1">
      <alignment horizontal="left" vertical="center" indent="1"/>
    </xf>
    <xf numFmtId="3" fontId="51" fillId="13" borderId="48" xfId="6" applyNumberFormat="1" applyFont="1" applyFill="1" applyBorder="1" applyAlignment="1">
      <alignment horizontal="right" vertical="center"/>
    </xf>
    <xf numFmtId="3" fontId="51" fillId="13" borderId="49" xfId="6" applyNumberFormat="1" applyFont="1" applyFill="1" applyBorder="1" applyAlignment="1">
      <alignment horizontal="right" vertical="center"/>
    </xf>
    <xf numFmtId="3" fontId="51" fillId="13" borderId="50" xfId="6" applyNumberFormat="1" applyFont="1" applyFill="1" applyBorder="1" applyAlignment="1">
      <alignment horizontal="right" vertical="center"/>
    </xf>
    <xf numFmtId="3" fontId="51" fillId="13" borderId="72" xfId="6" applyNumberFormat="1" applyFont="1" applyFill="1" applyBorder="1" applyAlignment="1">
      <alignment horizontal="right" vertical="center"/>
    </xf>
    <xf numFmtId="0" fontId="46" fillId="13" borderId="75" xfId="6" applyFont="1" applyFill="1" applyBorder="1" applyAlignment="1">
      <alignment horizontal="left" vertical="center" indent="1"/>
    </xf>
    <xf numFmtId="3" fontId="51" fillId="13" borderId="53" xfId="6" applyNumberFormat="1" applyFont="1" applyFill="1" applyBorder="1" applyAlignment="1">
      <alignment horizontal="center" vertical="center"/>
    </xf>
    <xf numFmtId="0" fontId="45" fillId="0" borderId="0" xfId="6" applyFont="1" applyBorder="1" applyAlignment="1">
      <alignment horizontal="left" vertical="center" indent="1"/>
    </xf>
    <xf numFmtId="0" fontId="43" fillId="0" borderId="0" xfId="6" applyFont="1" applyAlignment="1">
      <alignment horizontal="center" vertical="center"/>
    </xf>
    <xf numFmtId="3" fontId="43" fillId="0" borderId="0" xfId="6" applyNumberFormat="1" applyFont="1" applyAlignment="1">
      <alignment vertical="center"/>
    </xf>
    <xf numFmtId="0" fontId="46" fillId="0" borderId="0" xfId="6" applyFont="1" applyBorder="1" applyAlignment="1">
      <alignment horizontal="left" vertical="center" indent="1"/>
    </xf>
    <xf numFmtId="0" fontId="46" fillId="0" borderId="0" xfId="6" applyFont="1" applyAlignment="1">
      <alignment horizontal="left" vertical="center" indent="1"/>
    </xf>
    <xf numFmtId="0" fontId="37" fillId="0" borderId="0" xfId="6" applyFont="1" applyAlignment="1">
      <alignment horizontal="center" vertical="center"/>
    </xf>
    <xf numFmtId="3" fontId="37" fillId="0" borderId="0" xfId="6" applyNumberFormat="1" applyFont="1" applyAlignment="1">
      <alignment vertical="center"/>
    </xf>
    <xf numFmtId="3" fontId="4" fillId="7" borderId="28" xfId="6" applyNumberFormat="1" applyFont="1" applyFill="1" applyBorder="1" applyAlignment="1">
      <alignment horizontal="center"/>
    </xf>
    <xf numFmtId="3" fontId="1" fillId="9" borderId="77" xfId="6" applyNumberFormat="1" applyFont="1" applyFill="1" applyBorder="1" applyAlignment="1" applyProtection="1">
      <alignment horizontal="right"/>
      <protection locked="0"/>
    </xf>
    <xf numFmtId="165" fontId="37" fillId="9" borderId="56" xfId="6" applyNumberFormat="1" applyFont="1" applyFill="1" applyBorder="1" applyAlignment="1">
      <alignment horizontal="right"/>
    </xf>
    <xf numFmtId="3" fontId="43" fillId="9" borderId="52" xfId="6" applyNumberFormat="1" applyFont="1" applyFill="1" applyBorder="1" applyAlignment="1">
      <alignment horizontal="right"/>
    </xf>
    <xf numFmtId="3" fontId="43" fillId="0" borderId="52" xfId="6" applyNumberFormat="1" applyFont="1" applyFill="1" applyBorder="1" applyAlignment="1">
      <alignment horizontal="right"/>
    </xf>
    <xf numFmtId="4" fontId="43" fillId="9" borderId="63" xfId="6" applyNumberFormat="1" applyFont="1" applyFill="1" applyBorder="1" applyAlignment="1">
      <alignment horizontal="right"/>
    </xf>
    <xf numFmtId="4" fontId="43" fillId="0" borderId="63" xfId="6" applyNumberFormat="1" applyFont="1" applyFill="1" applyBorder="1" applyAlignment="1">
      <alignment horizontal="right"/>
    </xf>
    <xf numFmtId="3" fontId="44" fillId="9" borderId="68" xfId="6" applyNumberFormat="1" applyFont="1" applyFill="1" applyBorder="1" applyAlignment="1">
      <alignment horizontal="right"/>
    </xf>
    <xf numFmtId="3" fontId="37" fillId="9" borderId="56" xfId="6" applyNumberFormat="1" applyFont="1" applyFill="1" applyBorder="1" applyAlignment="1">
      <alignment horizontal="right"/>
    </xf>
    <xf numFmtId="3" fontId="44" fillId="9" borderId="59" xfId="6" applyNumberFormat="1" applyFont="1" applyFill="1" applyBorder="1" applyAlignment="1">
      <alignment horizontal="right"/>
    </xf>
    <xf numFmtId="3" fontId="44" fillId="9" borderId="71" xfId="6" applyNumberFormat="1" applyFont="1" applyFill="1" applyBorder="1" applyAlignment="1">
      <alignment horizontal="right"/>
    </xf>
    <xf numFmtId="3" fontId="51" fillId="9" borderId="78" xfId="6" applyNumberFormat="1" applyFont="1" applyFill="1" applyBorder="1" applyAlignment="1">
      <alignment horizontal="right"/>
    </xf>
    <xf numFmtId="3" fontId="53" fillId="9" borderId="74" xfId="6" applyNumberFormat="1" applyFont="1" applyFill="1" applyBorder="1" applyAlignment="1">
      <alignment horizontal="right"/>
    </xf>
    <xf numFmtId="3" fontId="53" fillId="0" borderId="58" xfId="6" applyNumberFormat="1" applyFont="1" applyFill="1" applyBorder="1" applyAlignment="1">
      <alignment horizontal="right"/>
    </xf>
    <xf numFmtId="3" fontId="4" fillId="9" borderId="40" xfId="6" applyNumberFormat="1" applyFont="1" applyFill="1" applyBorder="1" applyAlignment="1" applyProtection="1">
      <alignment horizontal="right"/>
      <protection locked="0"/>
    </xf>
    <xf numFmtId="3" fontId="51" fillId="9" borderId="7" xfId="6" applyNumberFormat="1" applyFont="1" applyFill="1" applyBorder="1" applyAlignment="1">
      <alignment horizontal="right"/>
    </xf>
    <xf numFmtId="164" fontId="51" fillId="9" borderId="65" xfId="6" applyNumberFormat="1" applyFont="1" applyFill="1" applyBorder="1" applyAlignment="1">
      <alignment horizontal="right"/>
    </xf>
    <xf numFmtId="3" fontId="53" fillId="9" borderId="68" xfId="6" applyNumberFormat="1" applyFont="1" applyFill="1" applyBorder="1" applyAlignment="1">
      <alignment horizontal="right"/>
    </xf>
    <xf numFmtId="3" fontId="53" fillId="0" borderId="65" xfId="6" applyNumberFormat="1" applyFont="1" applyFill="1" applyBorder="1" applyAlignment="1">
      <alignment horizontal="right"/>
    </xf>
    <xf numFmtId="3" fontId="51" fillId="9" borderId="75" xfId="6" applyNumberFormat="1" applyFont="1" applyFill="1" applyBorder="1" applyAlignment="1" applyProtection="1">
      <alignment horizontal="right"/>
      <protection locked="0"/>
    </xf>
    <xf numFmtId="3" fontId="4" fillId="9" borderId="75" xfId="6" applyNumberFormat="1" applyFont="1" applyFill="1" applyBorder="1" applyAlignment="1" applyProtection="1">
      <alignment horizontal="right"/>
      <protection locked="0"/>
    </xf>
    <xf numFmtId="3" fontId="51" fillId="9" borderId="62" xfId="6" applyNumberFormat="1" applyFont="1" applyFill="1" applyBorder="1" applyAlignment="1">
      <alignment horizontal="right"/>
    </xf>
    <xf numFmtId="164" fontId="51" fillId="9" borderId="61" xfId="6" applyNumberFormat="1" applyFont="1" applyFill="1" applyBorder="1" applyAlignment="1">
      <alignment horizontal="right"/>
    </xf>
    <xf numFmtId="3" fontId="53" fillId="9" borderId="63" xfId="6" applyNumberFormat="1" applyFont="1" applyFill="1" applyBorder="1" applyAlignment="1">
      <alignment horizontal="right"/>
    </xf>
    <xf numFmtId="3" fontId="53" fillId="0" borderId="61" xfId="6" applyNumberFormat="1" applyFont="1" applyFill="1" applyBorder="1" applyAlignment="1">
      <alignment horizontal="right"/>
    </xf>
    <xf numFmtId="3" fontId="53" fillId="9" borderId="73" xfId="6" applyNumberFormat="1" applyFont="1" applyFill="1" applyBorder="1" applyAlignment="1">
      <alignment horizontal="right"/>
    </xf>
    <xf numFmtId="3" fontId="53" fillId="0" borderId="67" xfId="6" applyNumberFormat="1" applyFont="1" applyFill="1" applyBorder="1" applyAlignment="1">
      <alignment horizontal="right"/>
    </xf>
    <xf numFmtId="3" fontId="52" fillId="9" borderId="41" xfId="6" applyNumberFormat="1" applyFont="1" applyFill="1" applyBorder="1" applyAlignment="1" applyProtection="1">
      <alignment horizontal="right"/>
      <protection locked="0"/>
    </xf>
    <xf numFmtId="3" fontId="51" fillId="9" borderId="70" xfId="6" applyNumberFormat="1" applyFont="1" applyFill="1" applyBorder="1" applyAlignment="1">
      <alignment horizontal="right"/>
    </xf>
    <xf numFmtId="164" fontId="51" fillId="9" borderId="64" xfId="6" applyNumberFormat="1" applyFont="1" applyFill="1" applyBorder="1" applyAlignment="1">
      <alignment horizontal="right"/>
    </xf>
    <xf numFmtId="3" fontId="53" fillId="9" borderId="71" xfId="6" applyNumberFormat="1" applyFont="1" applyFill="1" applyBorder="1" applyAlignment="1">
      <alignment horizontal="right"/>
    </xf>
    <xf numFmtId="3" fontId="53" fillId="0" borderId="64" xfId="6" applyNumberFormat="1" applyFont="1" applyFill="1" applyBorder="1" applyAlignment="1">
      <alignment horizontal="right"/>
    </xf>
    <xf numFmtId="3" fontId="52" fillId="9" borderId="72" xfId="6" applyNumberFormat="1" applyFont="1" applyFill="1" applyBorder="1" applyAlignment="1" applyProtection="1">
      <alignment horizontal="right"/>
      <protection locked="0"/>
    </xf>
    <xf numFmtId="3" fontId="51" fillId="9" borderId="47" xfId="6" applyNumberFormat="1" applyFont="1" applyFill="1" applyBorder="1" applyAlignment="1">
      <alignment horizontal="right"/>
    </xf>
    <xf numFmtId="164" fontId="51" fillId="9" borderId="67" xfId="6" applyNumberFormat="1" applyFont="1" applyFill="1" applyBorder="1" applyAlignment="1">
      <alignment horizontal="right"/>
    </xf>
    <xf numFmtId="3" fontId="1" fillId="9" borderId="75" xfId="6" applyNumberFormat="1" applyFont="1" applyFill="1" applyBorder="1" applyAlignment="1" applyProtection="1">
      <alignment horizontal="right"/>
      <protection locked="0"/>
    </xf>
    <xf numFmtId="3" fontId="51" fillId="9" borderId="28" xfId="6" applyNumberFormat="1" applyFont="1" applyFill="1" applyBorder="1" applyAlignment="1">
      <alignment horizontal="right"/>
    </xf>
    <xf numFmtId="3" fontId="51" fillId="9" borderId="23" xfId="6" applyNumberFormat="1" applyFont="1" applyFill="1" applyBorder="1" applyAlignment="1">
      <alignment horizontal="right"/>
    </xf>
    <xf numFmtId="3" fontId="51" fillId="9" borderId="40" xfId="6" applyNumberFormat="1" applyFont="1" applyFill="1" applyBorder="1" applyAlignment="1">
      <alignment horizontal="right"/>
    </xf>
    <xf numFmtId="0" fontId="46" fillId="10" borderId="57" xfId="6" applyFont="1" applyFill="1" applyBorder="1" applyAlignment="1">
      <alignment horizontal="left" indent="1"/>
    </xf>
    <xf numFmtId="3" fontId="51" fillId="10" borderId="55" xfId="6" applyNumberFormat="1" applyFont="1" applyFill="1" applyBorder="1" applyAlignment="1">
      <alignment horizontal="right"/>
    </xf>
    <xf numFmtId="3" fontId="51" fillId="10" borderId="48" xfId="6" applyNumberFormat="1" applyFont="1" applyFill="1" applyBorder="1" applyAlignment="1">
      <alignment horizontal="right"/>
    </xf>
    <xf numFmtId="3" fontId="51" fillId="10" borderId="49" xfId="6" applyNumberFormat="1" applyFont="1" applyFill="1" applyBorder="1" applyAlignment="1">
      <alignment horizontal="right"/>
    </xf>
    <xf numFmtId="3" fontId="51" fillId="10" borderId="50" xfId="6" applyNumberFormat="1" applyFont="1" applyFill="1" applyBorder="1" applyAlignment="1">
      <alignment horizontal="right"/>
    </xf>
    <xf numFmtId="3" fontId="51" fillId="10" borderId="72" xfId="6" applyNumberFormat="1" applyFont="1" applyFill="1" applyBorder="1" applyAlignment="1">
      <alignment horizontal="right"/>
    </xf>
    <xf numFmtId="164" fontId="51" fillId="10" borderId="58" xfId="6" applyNumberFormat="1" applyFont="1" applyFill="1" applyBorder="1" applyAlignment="1">
      <alignment horizontal="right"/>
    </xf>
    <xf numFmtId="0" fontId="46" fillId="10" borderId="75" xfId="6" applyFont="1" applyFill="1" applyBorder="1" applyAlignment="1">
      <alignment horizontal="left" indent="1"/>
    </xf>
    <xf numFmtId="3" fontId="51" fillId="10" borderId="53" xfId="6" applyNumberFormat="1" applyFont="1" applyFill="1" applyBorder="1" applyAlignment="1">
      <alignment horizontal="center"/>
    </xf>
    <xf numFmtId="164" fontId="51" fillId="10" borderId="55" xfId="6" applyNumberFormat="1" applyFont="1" applyFill="1" applyBorder="1" applyAlignment="1">
      <alignment horizontal="right"/>
    </xf>
    <xf numFmtId="0" fontId="1" fillId="0" borderId="0" xfId="6" applyFont="1" applyAlignment="1"/>
    <xf numFmtId="0" fontId="17" fillId="0" borderId="0" xfId="1" applyFont="1" applyAlignment="1" applyProtection="1">
      <alignment horizontal="right"/>
    </xf>
    <xf numFmtId="0" fontId="1" fillId="11" borderId="0" xfId="0" applyFont="1" applyFill="1" applyAlignment="1" applyProtection="1">
      <alignment horizontal="right" wrapText="1"/>
      <protection locked="0"/>
    </xf>
    <xf numFmtId="0" fontId="38" fillId="0" borderId="0" xfId="6" applyFont="1"/>
    <xf numFmtId="0" fontId="61" fillId="0" borderId="0" xfId="6" applyFont="1" applyBorder="1" applyAlignment="1">
      <alignment horizontal="center"/>
    </xf>
    <xf numFmtId="0" fontId="4" fillId="12" borderId="19" xfId="6" applyFont="1" applyFill="1" applyBorder="1" applyAlignment="1">
      <alignment horizontal="center"/>
    </xf>
    <xf numFmtId="0" fontId="37" fillId="12" borderId="51" xfId="6" applyFont="1" applyFill="1" applyBorder="1" applyAlignment="1">
      <alignment horizontal="center"/>
    </xf>
    <xf numFmtId="0" fontId="37" fillId="12" borderId="52" xfId="6" applyFont="1" applyFill="1" applyBorder="1" applyAlignment="1">
      <alignment horizontal="center"/>
    </xf>
    <xf numFmtId="0" fontId="4" fillId="12" borderId="51" xfId="6" applyFont="1" applyFill="1" applyBorder="1" applyAlignment="1">
      <alignment horizontal="center"/>
    </xf>
    <xf numFmtId="0" fontId="4" fillId="12" borderId="54" xfId="6" applyFont="1" applyFill="1" applyBorder="1" applyAlignment="1">
      <alignment horizontal="center"/>
    </xf>
    <xf numFmtId="0" fontId="37" fillId="12" borderId="53" xfId="6" applyFont="1" applyFill="1" applyBorder="1" applyAlignment="1">
      <alignment horizontal="center"/>
    </xf>
    <xf numFmtId="0" fontId="37" fillId="12" borderId="54" xfId="6" applyFont="1" applyFill="1" applyBorder="1" applyAlignment="1">
      <alignment horizontal="center"/>
    </xf>
    <xf numFmtId="3" fontId="37" fillId="12" borderId="28" xfId="6" applyNumberFormat="1" applyFont="1" applyFill="1" applyBorder="1" applyAlignment="1">
      <alignment horizontal="center"/>
    </xf>
    <xf numFmtId="3" fontId="4" fillId="12" borderId="55" xfId="6" applyNumberFormat="1" applyFont="1" applyFill="1" applyBorder="1" applyAlignment="1">
      <alignment horizontal="center"/>
    </xf>
    <xf numFmtId="3" fontId="4" fillId="12" borderId="51" xfId="6" applyNumberFormat="1" applyFont="1" applyFill="1" applyBorder="1" applyAlignment="1">
      <alignment horizontal="center"/>
    </xf>
    <xf numFmtId="3" fontId="4" fillId="12" borderId="28" xfId="6" applyNumberFormat="1" applyFont="1" applyFill="1" applyBorder="1" applyAlignment="1">
      <alignment horizontal="center"/>
    </xf>
    <xf numFmtId="0" fontId="4" fillId="12" borderId="56" xfId="6" applyFont="1" applyFill="1" applyBorder="1" applyAlignment="1">
      <alignment horizontal="center"/>
    </xf>
    <xf numFmtId="0" fontId="4" fillId="12" borderId="53" xfId="6" applyFont="1" applyFill="1" applyBorder="1" applyAlignment="1">
      <alignment horizontal="center"/>
    </xf>
    <xf numFmtId="165" fontId="1" fillId="0" borderId="51" xfId="6" applyNumberFormat="1" applyFont="1" applyBorder="1" applyAlignment="1">
      <alignment horizontal="center"/>
    </xf>
    <xf numFmtId="3" fontId="1" fillId="15" borderId="57" xfId="6" applyNumberFormat="1" applyFont="1" applyFill="1" applyBorder="1" applyAlignment="1">
      <alignment horizontal="right"/>
    </xf>
    <xf numFmtId="3" fontId="43" fillId="15" borderId="40" xfId="6" applyNumberFormat="1" applyFont="1" applyFill="1" applyBorder="1" applyAlignment="1">
      <alignment horizontal="right"/>
    </xf>
    <xf numFmtId="3" fontId="43" fillId="0" borderId="40" xfId="6" applyNumberFormat="1" applyFont="1" applyBorder="1" applyAlignment="1">
      <alignment horizontal="right"/>
    </xf>
    <xf numFmtId="3" fontId="43" fillId="15" borderId="51" xfId="6" applyNumberFormat="1" applyFont="1" applyFill="1" applyBorder="1" applyAlignment="1">
      <alignment horizontal="right"/>
    </xf>
    <xf numFmtId="3" fontId="1" fillId="15" borderId="0" xfId="6" applyNumberFormat="1" applyFont="1" applyFill="1" applyBorder="1" applyAlignment="1" applyProtection="1">
      <alignment horizontal="right"/>
      <protection locked="0"/>
    </xf>
    <xf numFmtId="3" fontId="1" fillId="15" borderId="58" xfId="6" applyNumberFormat="1" applyFont="1" applyFill="1" applyBorder="1" applyAlignment="1" applyProtection="1">
      <alignment horizontal="right"/>
      <protection locked="0"/>
    </xf>
    <xf numFmtId="3" fontId="1" fillId="15" borderId="77" xfId="6" applyNumberFormat="1" applyFont="1" applyFill="1" applyBorder="1" applyAlignment="1" applyProtection="1">
      <alignment horizontal="right"/>
      <protection locked="0"/>
    </xf>
    <xf numFmtId="165" fontId="37" fillId="15" borderId="56" xfId="6" applyNumberFormat="1" applyFont="1" applyFill="1" applyBorder="1" applyAlignment="1">
      <alignment horizontal="right"/>
    </xf>
    <xf numFmtId="3" fontId="37" fillId="15" borderId="59" xfId="6" applyNumberFormat="1" applyFont="1" applyFill="1" applyBorder="1" applyAlignment="1">
      <alignment horizontal="right"/>
    </xf>
    <xf numFmtId="3" fontId="4" fillId="15" borderId="58" xfId="6" applyNumberFormat="1" applyFont="1" applyFill="1" applyBorder="1" applyAlignment="1">
      <alignment horizontal="right"/>
    </xf>
    <xf numFmtId="3" fontId="49" fillId="15" borderId="52" xfId="6" applyNumberFormat="1" applyFont="1" applyFill="1" applyBorder="1" applyAlignment="1">
      <alignment horizontal="right"/>
    </xf>
    <xf numFmtId="3" fontId="37" fillId="0" borderId="52" xfId="6" applyNumberFormat="1" applyFont="1" applyBorder="1" applyAlignment="1">
      <alignment horizontal="right"/>
    </xf>
    <xf numFmtId="4" fontId="1" fillId="15" borderId="60" xfId="6" applyNumberFormat="1" applyFont="1" applyFill="1" applyBorder="1" applyAlignment="1">
      <alignment horizontal="right"/>
    </xf>
    <xf numFmtId="4" fontId="43" fillId="15" borderId="60" xfId="6" applyNumberFormat="1" applyFont="1" applyFill="1" applyBorder="1" applyAlignment="1">
      <alignment horizontal="right"/>
    </xf>
    <xf numFmtId="4" fontId="43" fillId="0" borderId="60" xfId="6" applyNumberFormat="1" applyFont="1" applyBorder="1" applyAlignment="1">
      <alignment horizontal="right"/>
    </xf>
    <xf numFmtId="4" fontId="43" fillId="15" borderId="61" xfId="6" applyNumberFormat="1" applyFont="1" applyFill="1" applyBorder="1" applyAlignment="1">
      <alignment horizontal="right"/>
    </xf>
    <xf numFmtId="4" fontId="1" fillId="15" borderId="62" xfId="6" applyNumberFormat="1" applyFont="1" applyFill="1" applyBorder="1" applyAlignment="1" applyProtection="1">
      <alignment horizontal="right"/>
      <protection locked="0"/>
    </xf>
    <xf numFmtId="4" fontId="1" fillId="15" borderId="61" xfId="6" applyNumberFormat="1" applyFont="1" applyFill="1" applyBorder="1" applyAlignment="1" applyProtection="1">
      <alignment horizontal="right"/>
      <protection locked="0"/>
    </xf>
    <xf numFmtId="165" fontId="37" fillId="15" borderId="61" xfId="6" applyNumberFormat="1" applyFont="1" applyFill="1" applyBorder="1" applyAlignment="1">
      <alignment horizontal="right"/>
    </xf>
    <xf numFmtId="3" fontId="37" fillId="15" borderId="63" xfId="6" applyNumberFormat="1" applyFont="1" applyFill="1" applyBorder="1" applyAlignment="1">
      <alignment horizontal="right"/>
    </xf>
    <xf numFmtId="4" fontId="4" fillId="15" borderId="64" xfId="6" applyNumberFormat="1" applyFont="1" applyFill="1" applyBorder="1" applyAlignment="1">
      <alignment horizontal="right"/>
    </xf>
    <xf numFmtId="4" fontId="49" fillId="15" borderId="63" xfId="6" applyNumberFormat="1" applyFont="1" applyFill="1" applyBorder="1" applyAlignment="1">
      <alignment horizontal="right"/>
    </xf>
    <xf numFmtId="4" fontId="37" fillId="0" borderId="63" xfId="6" applyNumberFormat="1" applyFont="1" applyBorder="1" applyAlignment="1">
      <alignment horizontal="right"/>
    </xf>
    <xf numFmtId="3" fontId="1" fillId="15" borderId="66" xfId="6" applyNumberFormat="1" applyFont="1" applyFill="1" applyBorder="1" applyAlignment="1">
      <alignment horizontal="right"/>
    </xf>
    <xf numFmtId="3" fontId="37" fillId="15" borderId="40" xfId="6" applyNumberFormat="1" applyFont="1" applyFill="1" applyBorder="1" applyAlignment="1">
      <alignment horizontal="right"/>
    </xf>
    <xf numFmtId="3" fontId="43" fillId="15" borderId="67" xfId="6" applyNumberFormat="1" applyFont="1" applyFill="1" applyBorder="1" applyAlignment="1">
      <alignment horizontal="right"/>
    </xf>
    <xf numFmtId="3" fontId="1" fillId="15" borderId="7" xfId="6" applyNumberFormat="1" applyFont="1" applyFill="1" applyBorder="1" applyAlignment="1" applyProtection="1">
      <alignment horizontal="right"/>
      <protection locked="0"/>
    </xf>
    <xf numFmtId="3" fontId="1" fillId="15" borderId="67" xfId="6" applyNumberFormat="1" applyFont="1" applyFill="1" applyBorder="1" applyAlignment="1" applyProtection="1">
      <alignment horizontal="right"/>
      <protection locked="0"/>
    </xf>
    <xf numFmtId="3" fontId="37" fillId="15" borderId="65" xfId="6" applyNumberFormat="1" applyFont="1" applyFill="1" applyBorder="1" applyAlignment="1">
      <alignment horizontal="right"/>
    </xf>
    <xf numFmtId="3" fontId="37" fillId="15" borderId="68" xfId="6" applyNumberFormat="1" applyFont="1" applyFill="1" applyBorder="1" applyAlignment="1">
      <alignment horizontal="right"/>
    </xf>
    <xf numFmtId="3" fontId="1" fillId="15" borderId="58" xfId="6" applyNumberFormat="1" applyFont="1" applyFill="1" applyBorder="1" applyAlignment="1">
      <alignment horizontal="right"/>
    </xf>
    <xf numFmtId="3" fontId="44" fillId="15" borderId="68" xfId="6" applyNumberFormat="1" applyFont="1" applyFill="1" applyBorder="1" applyAlignment="1">
      <alignment horizontal="right"/>
    </xf>
    <xf numFmtId="3" fontId="43" fillId="0" borderId="68" xfId="6" applyNumberFormat="1" applyFont="1" applyBorder="1" applyAlignment="1">
      <alignment horizontal="right"/>
    </xf>
    <xf numFmtId="3" fontId="37" fillId="15" borderId="66" xfId="6" applyNumberFormat="1" applyFont="1" applyFill="1" applyBorder="1" applyAlignment="1">
      <alignment horizontal="right"/>
    </xf>
    <xf numFmtId="3" fontId="43" fillId="15" borderId="65" xfId="6" applyNumberFormat="1" applyFont="1" applyFill="1" applyBorder="1" applyAlignment="1">
      <alignment horizontal="right"/>
    </xf>
    <xf numFmtId="3" fontId="1" fillId="15" borderId="65" xfId="6" applyNumberFormat="1" applyFont="1" applyFill="1" applyBorder="1" applyAlignment="1" applyProtection="1">
      <alignment horizontal="right"/>
      <protection locked="0"/>
    </xf>
    <xf numFmtId="3" fontId="1" fillId="15" borderId="65" xfId="6" applyNumberFormat="1" applyFont="1" applyFill="1" applyBorder="1" applyAlignment="1">
      <alignment horizontal="right"/>
    </xf>
    <xf numFmtId="3" fontId="1" fillId="0" borderId="56" xfId="6" applyNumberFormat="1" applyFont="1" applyBorder="1" applyAlignment="1">
      <alignment horizontal="center"/>
    </xf>
    <xf numFmtId="3" fontId="1" fillId="15" borderId="41" xfId="6" applyNumberFormat="1" applyFont="1" applyFill="1" applyBorder="1" applyAlignment="1">
      <alignment horizontal="right"/>
    </xf>
    <xf numFmtId="3" fontId="37" fillId="15" borderId="69" xfId="6" applyNumberFormat="1" applyFont="1" applyFill="1" applyBorder="1" applyAlignment="1">
      <alignment horizontal="right"/>
    </xf>
    <xf numFmtId="3" fontId="43" fillId="15" borderId="56" xfId="6" applyNumberFormat="1" applyFont="1" applyFill="1" applyBorder="1" applyAlignment="1">
      <alignment horizontal="right"/>
    </xf>
    <xf numFmtId="3" fontId="37" fillId="15" borderId="56" xfId="6" applyNumberFormat="1" applyFont="1" applyFill="1" applyBorder="1" applyAlignment="1">
      <alignment horizontal="right"/>
    </xf>
    <xf numFmtId="3" fontId="1" fillId="15" borderId="61" xfId="6" applyNumberFormat="1" applyFont="1" applyFill="1" applyBorder="1" applyAlignment="1">
      <alignment horizontal="right"/>
    </xf>
    <xf numFmtId="3" fontId="44" fillId="15" borderId="59" xfId="6" applyNumberFormat="1" applyFont="1" applyFill="1" applyBorder="1" applyAlignment="1">
      <alignment horizontal="right"/>
    </xf>
    <xf numFmtId="3" fontId="43" fillId="0" borderId="59" xfId="6" applyNumberFormat="1" applyFont="1" applyBorder="1" applyAlignment="1">
      <alignment horizontal="right"/>
    </xf>
    <xf numFmtId="0" fontId="42" fillId="15" borderId="48" xfId="6" applyFont="1" applyFill="1" applyBorder="1" applyAlignment="1">
      <alignment horizontal="left" indent="1"/>
    </xf>
    <xf numFmtId="3" fontId="37" fillId="15" borderId="55" xfId="6" applyNumberFormat="1" applyFont="1" applyFill="1" applyBorder="1" applyAlignment="1">
      <alignment horizontal="center"/>
    </xf>
    <xf numFmtId="3" fontId="37" fillId="15" borderId="48" xfId="6" applyNumberFormat="1" applyFont="1" applyFill="1" applyBorder="1" applyAlignment="1">
      <alignment horizontal="right"/>
    </xf>
    <xf numFmtId="3" fontId="37" fillId="15" borderId="55" xfId="6" applyNumberFormat="1" applyFont="1" applyFill="1" applyBorder="1" applyAlignment="1">
      <alignment horizontal="right"/>
    </xf>
    <xf numFmtId="3" fontId="37" fillId="15" borderId="50" xfId="6" applyNumberFormat="1" applyFont="1" applyFill="1" applyBorder="1" applyAlignment="1">
      <alignment horizontal="right"/>
    </xf>
    <xf numFmtId="3" fontId="4" fillId="15" borderId="55" xfId="6" applyNumberFormat="1" applyFont="1" applyFill="1" applyBorder="1" applyAlignment="1">
      <alignment horizontal="right"/>
    </xf>
    <xf numFmtId="3" fontId="1" fillId="15" borderId="67" xfId="6" applyNumberFormat="1" applyFont="1" applyFill="1" applyBorder="1" applyAlignment="1">
      <alignment horizontal="right"/>
    </xf>
    <xf numFmtId="3" fontId="44" fillId="0" borderId="59" xfId="6" applyNumberFormat="1" applyFont="1" applyBorder="1" applyAlignment="1">
      <alignment horizontal="right"/>
    </xf>
    <xf numFmtId="3" fontId="44" fillId="0" borderId="68" xfId="6" applyNumberFormat="1" applyFont="1" applyBorder="1" applyAlignment="1">
      <alignment horizontal="right"/>
    </xf>
    <xf numFmtId="3" fontId="43" fillId="15" borderId="64" xfId="6" applyNumberFormat="1" applyFont="1" applyFill="1" applyBorder="1" applyAlignment="1">
      <alignment horizontal="right"/>
    </xf>
    <xf numFmtId="3" fontId="1" fillId="15" borderId="70" xfId="6" applyNumberFormat="1" applyFont="1" applyFill="1" applyBorder="1" applyAlignment="1" applyProtection="1">
      <alignment horizontal="right"/>
      <protection locked="0"/>
    </xf>
    <xf numFmtId="3" fontId="1" fillId="15" borderId="61" xfId="6" applyNumberFormat="1" applyFont="1" applyFill="1" applyBorder="1" applyAlignment="1" applyProtection="1">
      <alignment horizontal="right"/>
      <protection locked="0"/>
    </xf>
    <xf numFmtId="3" fontId="37" fillId="15" borderId="64" xfId="6" applyNumberFormat="1" applyFont="1" applyFill="1" applyBorder="1" applyAlignment="1">
      <alignment horizontal="right"/>
    </xf>
    <xf numFmtId="3" fontId="37" fillId="15" borderId="71" xfId="6" applyNumberFormat="1" applyFont="1" applyFill="1" applyBorder="1" applyAlignment="1">
      <alignment horizontal="right"/>
    </xf>
    <xf numFmtId="3" fontId="1" fillId="15" borderId="64" xfId="6" applyNumberFormat="1" applyFont="1" applyFill="1" applyBorder="1" applyAlignment="1">
      <alignment horizontal="right"/>
    </xf>
    <xf numFmtId="3" fontId="44" fillId="15" borderId="71" xfId="6" applyNumberFormat="1" applyFont="1" applyFill="1" applyBorder="1" applyAlignment="1">
      <alignment horizontal="right"/>
    </xf>
    <xf numFmtId="3" fontId="44" fillId="0" borderId="71" xfId="6" applyNumberFormat="1" applyFont="1" applyBorder="1" applyAlignment="1">
      <alignment horizontal="right"/>
    </xf>
    <xf numFmtId="3" fontId="52" fillId="0" borderId="67" xfId="6" applyNumberFormat="1" applyFont="1" applyBorder="1" applyAlignment="1">
      <alignment horizontal="center"/>
    </xf>
    <xf numFmtId="3" fontId="1" fillId="15" borderId="72" xfId="6" applyNumberFormat="1" applyFont="1" applyFill="1" applyBorder="1" applyAlignment="1">
      <alignment horizontal="right"/>
    </xf>
    <xf numFmtId="3" fontId="37" fillId="15" borderId="72" xfId="6" applyNumberFormat="1" applyFont="1" applyFill="1" applyBorder="1" applyAlignment="1" applyProtection="1">
      <alignment horizontal="right"/>
      <protection locked="0"/>
    </xf>
    <xf numFmtId="3" fontId="37" fillId="0" borderId="72" xfId="6" applyNumberFormat="1" applyFont="1" applyBorder="1" applyAlignment="1" applyProtection="1">
      <alignment horizontal="right"/>
      <protection locked="0"/>
    </xf>
    <xf numFmtId="3" fontId="4" fillId="15" borderId="58" xfId="6" applyNumberFormat="1" applyFont="1" applyFill="1" applyBorder="1" applyAlignment="1" applyProtection="1">
      <alignment horizontal="right"/>
      <protection locked="0"/>
    </xf>
    <xf numFmtId="3" fontId="4" fillId="15" borderId="72" xfId="6" applyNumberFormat="1" applyFont="1" applyFill="1" applyBorder="1" applyAlignment="1" applyProtection="1">
      <alignment horizontal="right"/>
      <protection locked="0"/>
    </xf>
    <xf numFmtId="3" fontId="37" fillId="15" borderId="79" xfId="6" applyNumberFormat="1" applyFont="1" applyFill="1" applyBorder="1" applyAlignment="1">
      <alignment horizontal="right"/>
    </xf>
    <xf numFmtId="164" fontId="37" fillId="15" borderId="80" xfId="6" applyNumberFormat="1" applyFont="1" applyFill="1" applyBorder="1" applyAlignment="1">
      <alignment horizontal="right"/>
    </xf>
    <xf numFmtId="3" fontId="53" fillId="15" borderId="74" xfId="6" applyNumberFormat="1" applyFont="1" applyFill="1" applyBorder="1" applyAlignment="1">
      <alignment horizontal="right"/>
    </xf>
    <xf numFmtId="3" fontId="53" fillId="0" borderId="58" xfId="6" applyNumberFormat="1" applyFont="1" applyBorder="1" applyAlignment="1">
      <alignment horizontal="right"/>
    </xf>
    <xf numFmtId="3" fontId="52" fillId="0" borderId="65" xfId="6" applyNumberFormat="1" applyFont="1" applyBorder="1" applyAlignment="1">
      <alignment horizontal="center"/>
    </xf>
    <xf numFmtId="3" fontId="37" fillId="15" borderId="66" xfId="6" applyNumberFormat="1" applyFont="1" applyFill="1" applyBorder="1" applyAlignment="1" applyProtection="1">
      <alignment horizontal="right"/>
      <protection locked="0"/>
    </xf>
    <xf numFmtId="3" fontId="37" fillId="0" borderId="66" xfId="6" applyNumberFormat="1" applyFont="1" applyBorder="1" applyAlignment="1" applyProtection="1">
      <alignment horizontal="right"/>
      <protection locked="0"/>
    </xf>
    <xf numFmtId="3" fontId="4" fillId="15" borderId="65" xfId="6" applyNumberFormat="1" applyFont="1" applyFill="1" applyBorder="1" applyAlignment="1" applyProtection="1">
      <alignment horizontal="right"/>
      <protection locked="0"/>
    </xf>
    <xf numFmtId="3" fontId="4" fillId="15" borderId="40" xfId="6" applyNumberFormat="1" applyFont="1" applyFill="1" applyBorder="1" applyAlignment="1" applyProtection="1">
      <alignment horizontal="right"/>
      <protection locked="0"/>
    </xf>
    <xf numFmtId="3" fontId="37" fillId="15" borderId="81" xfId="6" applyNumberFormat="1" applyFont="1" applyFill="1" applyBorder="1" applyAlignment="1">
      <alignment horizontal="right"/>
    </xf>
    <xf numFmtId="164" fontId="37" fillId="15" borderId="29" xfId="6" applyNumberFormat="1" applyFont="1" applyFill="1" applyBorder="1" applyAlignment="1">
      <alignment horizontal="right"/>
    </xf>
    <xf numFmtId="3" fontId="53" fillId="15" borderId="68" xfId="6" applyNumberFormat="1" applyFont="1" applyFill="1" applyBorder="1" applyAlignment="1">
      <alignment horizontal="right"/>
    </xf>
    <xf numFmtId="3" fontId="53" fillId="0" borderId="65" xfId="6" applyNumberFormat="1" applyFont="1" applyBorder="1" applyAlignment="1">
      <alignment horizontal="right"/>
    </xf>
    <xf numFmtId="3" fontId="52" fillId="0" borderId="61" xfId="6" applyNumberFormat="1" applyFont="1" applyBorder="1" applyAlignment="1">
      <alignment horizontal="center"/>
    </xf>
    <xf numFmtId="3" fontId="1" fillId="15" borderId="75" xfId="6" applyNumberFormat="1" applyFont="1" applyFill="1" applyBorder="1" applyAlignment="1">
      <alignment horizontal="right"/>
    </xf>
    <xf numFmtId="3" fontId="37" fillId="15" borderId="60" xfId="6" applyNumberFormat="1" applyFont="1" applyFill="1" applyBorder="1" applyAlignment="1" applyProtection="1">
      <alignment horizontal="right"/>
      <protection locked="0"/>
    </xf>
    <xf numFmtId="3" fontId="37" fillId="0" borderId="60" xfId="6" applyNumberFormat="1" applyFont="1" applyBorder="1" applyAlignment="1" applyProtection="1">
      <alignment horizontal="right"/>
      <protection locked="0"/>
    </xf>
    <xf numFmtId="3" fontId="37" fillId="15" borderId="75" xfId="6" applyNumberFormat="1" applyFont="1" applyFill="1" applyBorder="1" applyAlignment="1" applyProtection="1">
      <alignment horizontal="right"/>
      <protection locked="0"/>
    </xf>
    <xf numFmtId="3" fontId="4" fillId="15" borderId="61" xfId="6" applyNumberFormat="1" applyFont="1" applyFill="1" applyBorder="1" applyAlignment="1" applyProtection="1">
      <alignment horizontal="right"/>
      <protection locked="0"/>
    </xf>
    <xf numFmtId="3" fontId="4" fillId="15" borderId="75" xfId="6" applyNumberFormat="1" applyFont="1" applyFill="1" applyBorder="1" applyAlignment="1" applyProtection="1">
      <alignment horizontal="right"/>
      <protection locked="0"/>
    </xf>
    <xf numFmtId="3" fontId="37" fillId="15" borderId="82" xfId="6" applyNumberFormat="1" applyFont="1" applyFill="1" applyBorder="1" applyAlignment="1">
      <alignment horizontal="right"/>
    </xf>
    <xf numFmtId="164" fontId="37" fillId="15" borderId="83" xfId="6" applyNumberFormat="1" applyFont="1" applyFill="1" applyBorder="1" applyAlignment="1">
      <alignment horizontal="right"/>
    </xf>
    <xf numFmtId="3" fontId="53" fillId="15" borderId="63" xfId="6" applyNumberFormat="1" applyFont="1" applyFill="1" applyBorder="1" applyAlignment="1">
      <alignment horizontal="right"/>
    </xf>
    <xf numFmtId="3" fontId="53" fillId="0" borderId="61" xfId="6" applyNumberFormat="1" applyFont="1" applyBorder="1" applyAlignment="1">
      <alignment horizontal="right"/>
    </xf>
    <xf numFmtId="3" fontId="43" fillId="15" borderId="40" xfId="6" applyNumberFormat="1" applyFont="1" applyFill="1" applyBorder="1" applyAlignment="1" applyProtection="1">
      <alignment horizontal="right"/>
      <protection locked="0"/>
    </xf>
    <xf numFmtId="3" fontId="43" fillId="0" borderId="40" xfId="6" applyNumberFormat="1" applyFont="1" applyBorder="1" applyAlignment="1" applyProtection="1">
      <alignment horizontal="right"/>
      <protection locked="0"/>
    </xf>
    <xf numFmtId="3" fontId="1" fillId="15" borderId="40" xfId="6" applyNumberFormat="1" applyFont="1" applyFill="1" applyBorder="1" applyAlignment="1" applyProtection="1">
      <alignment horizontal="right"/>
      <protection locked="0"/>
    </xf>
    <xf numFmtId="3" fontId="1" fillId="15" borderId="72" xfId="6" applyNumberFormat="1" applyFont="1" applyFill="1" applyBorder="1" applyAlignment="1" applyProtection="1">
      <alignment horizontal="right"/>
      <protection locked="0"/>
    </xf>
    <xf numFmtId="3" fontId="53" fillId="15" borderId="73" xfId="6" applyNumberFormat="1" applyFont="1" applyFill="1" applyBorder="1" applyAlignment="1">
      <alignment horizontal="right"/>
    </xf>
    <xf numFmtId="3" fontId="53" fillId="0" borderId="67" xfId="6" applyNumberFormat="1" applyFont="1" applyBorder="1" applyAlignment="1">
      <alignment horizontal="right"/>
    </xf>
    <xf numFmtId="3" fontId="43" fillId="15" borderId="66" xfId="6" applyNumberFormat="1" applyFont="1" applyFill="1" applyBorder="1" applyAlignment="1" applyProtection="1">
      <alignment horizontal="right"/>
      <protection locked="0"/>
    </xf>
    <xf numFmtId="3" fontId="43" fillId="0" borderId="66" xfId="6" applyNumberFormat="1" applyFont="1" applyBorder="1" applyAlignment="1" applyProtection="1">
      <alignment horizontal="right"/>
      <protection locked="0"/>
    </xf>
    <xf numFmtId="3" fontId="1" fillId="15" borderId="66" xfId="6" applyNumberFormat="1" applyFont="1" applyFill="1" applyBorder="1" applyAlignment="1" applyProtection="1">
      <alignment horizontal="right"/>
      <protection locked="0"/>
    </xf>
    <xf numFmtId="3" fontId="52" fillId="0" borderId="64" xfId="6" applyNumberFormat="1" applyFont="1" applyBorder="1" applyAlignment="1">
      <alignment horizontal="center"/>
    </xf>
    <xf numFmtId="3" fontId="43" fillId="15" borderId="69" xfId="6" applyNumberFormat="1" applyFont="1" applyFill="1" applyBorder="1" applyAlignment="1" applyProtection="1">
      <alignment horizontal="right"/>
      <protection locked="0"/>
    </xf>
    <xf numFmtId="3" fontId="43" fillId="0" borderId="69" xfId="6" applyNumberFormat="1" applyFont="1" applyBorder="1" applyAlignment="1" applyProtection="1">
      <alignment horizontal="right"/>
      <protection locked="0"/>
    </xf>
    <xf numFmtId="3" fontId="43" fillId="15" borderId="41" xfId="6" applyNumberFormat="1" applyFont="1" applyFill="1" applyBorder="1" applyAlignment="1" applyProtection="1">
      <alignment horizontal="right"/>
      <protection locked="0"/>
    </xf>
    <xf numFmtId="3" fontId="53" fillId="15" borderId="71" xfId="6" applyNumberFormat="1" applyFont="1" applyFill="1" applyBorder="1" applyAlignment="1">
      <alignment horizontal="right"/>
    </xf>
    <xf numFmtId="3" fontId="53" fillId="0" borderId="64" xfId="6" applyNumberFormat="1" applyFont="1" applyBorder="1" applyAlignment="1">
      <alignment horizontal="right"/>
    </xf>
    <xf numFmtId="0" fontId="46" fillId="15" borderId="48" xfId="6" applyFont="1" applyFill="1" applyBorder="1" applyAlignment="1">
      <alignment horizontal="left" indent="1"/>
    </xf>
    <xf numFmtId="3" fontId="51" fillId="15" borderId="55" xfId="6" applyNumberFormat="1" applyFont="1" applyFill="1" applyBorder="1" applyAlignment="1">
      <alignment horizontal="center"/>
    </xf>
    <xf numFmtId="3" fontId="37" fillId="15" borderId="48" xfId="6" applyNumberFormat="1" applyFont="1" applyFill="1" applyBorder="1" applyAlignment="1" applyProtection="1">
      <alignment horizontal="right"/>
    </xf>
    <xf numFmtId="164" fontId="37" fillId="15" borderId="55" xfId="6" applyNumberFormat="1" applyFont="1" applyFill="1" applyBorder="1" applyAlignment="1">
      <alignment horizontal="right"/>
    </xf>
    <xf numFmtId="3" fontId="51" fillId="15" borderId="55" xfId="6" applyNumberFormat="1" applyFont="1" applyFill="1" applyBorder="1" applyAlignment="1">
      <alignment horizontal="right"/>
    </xf>
    <xf numFmtId="3" fontId="51" fillId="15" borderId="50" xfId="6" applyNumberFormat="1" applyFont="1" applyFill="1" applyBorder="1" applyAlignment="1">
      <alignment horizontal="right"/>
    </xf>
    <xf numFmtId="3" fontId="1" fillId="15" borderId="40" xfId="6" applyNumberFormat="1" applyFont="1" applyFill="1" applyBorder="1" applyAlignment="1">
      <alignment horizontal="right"/>
    </xf>
    <xf numFmtId="3" fontId="43" fillId="15" borderId="72" xfId="6" applyNumberFormat="1" applyFont="1" applyFill="1" applyBorder="1" applyAlignment="1" applyProtection="1">
      <alignment horizontal="right"/>
      <protection locked="0"/>
    </xf>
    <xf numFmtId="3" fontId="37" fillId="15" borderId="84" xfId="6" applyNumberFormat="1" applyFont="1" applyFill="1" applyBorder="1" applyAlignment="1">
      <alignment horizontal="right"/>
    </xf>
    <xf numFmtId="164" fontId="37" fillId="15" borderId="14" xfId="6" applyNumberFormat="1" applyFont="1" applyFill="1" applyBorder="1" applyAlignment="1">
      <alignment horizontal="right"/>
    </xf>
    <xf numFmtId="164" fontId="37" fillId="15" borderId="9" xfId="6" applyNumberFormat="1" applyFont="1" applyFill="1" applyBorder="1" applyAlignment="1">
      <alignment horizontal="right"/>
    </xf>
    <xf numFmtId="3" fontId="1" fillId="15" borderId="60" xfId="6" applyNumberFormat="1" applyFont="1" applyFill="1" applyBorder="1" applyAlignment="1" applyProtection="1">
      <alignment horizontal="right"/>
      <protection locked="0"/>
    </xf>
    <xf numFmtId="3" fontId="1" fillId="15" borderId="75" xfId="6" applyNumberFormat="1" applyFont="1" applyFill="1" applyBorder="1" applyAlignment="1" applyProtection="1">
      <alignment horizontal="right"/>
      <protection locked="0"/>
    </xf>
    <xf numFmtId="3" fontId="37" fillId="15" borderId="28" xfId="6" applyNumberFormat="1" applyFont="1" applyFill="1" applyBorder="1" applyAlignment="1">
      <alignment horizontal="right"/>
    </xf>
    <xf numFmtId="3" fontId="37" fillId="15" borderId="23" xfId="6" applyNumberFormat="1" applyFont="1" applyFill="1" applyBorder="1" applyAlignment="1">
      <alignment horizontal="right"/>
    </xf>
    <xf numFmtId="164" fontId="37" fillId="15" borderId="67" xfId="6" applyNumberFormat="1" applyFont="1" applyFill="1" applyBorder="1" applyAlignment="1">
      <alignment horizontal="right"/>
    </xf>
    <xf numFmtId="3" fontId="51" fillId="0" borderId="56" xfId="6" applyNumberFormat="1" applyFont="1" applyBorder="1" applyAlignment="1">
      <alignment horizontal="center"/>
    </xf>
    <xf numFmtId="3" fontId="1" fillId="0" borderId="41" xfId="6" applyNumberFormat="1" applyFont="1" applyBorder="1" applyAlignment="1">
      <alignment horizontal="right"/>
    </xf>
    <xf numFmtId="3" fontId="37" fillId="0" borderId="75" xfId="6" applyNumberFormat="1" applyFont="1" applyBorder="1" applyAlignment="1" applyProtection="1">
      <alignment horizontal="right"/>
      <protection locked="0"/>
    </xf>
    <xf numFmtId="3" fontId="1" fillId="0" borderId="56" xfId="6" applyNumberFormat="1" applyFont="1" applyBorder="1" applyAlignment="1">
      <alignment horizontal="right"/>
    </xf>
    <xf numFmtId="3" fontId="1" fillId="0" borderId="0" xfId="6" applyNumberFormat="1" applyFont="1" applyBorder="1" applyAlignment="1">
      <alignment horizontal="right"/>
    </xf>
    <xf numFmtId="3" fontId="1" fillId="0" borderId="51" xfId="6" applyNumberFormat="1" applyFont="1" applyBorder="1" applyAlignment="1" applyProtection="1">
      <alignment horizontal="right"/>
      <protection locked="0"/>
    </xf>
    <xf numFmtId="3" fontId="37" fillId="0" borderId="72" xfId="6" applyNumberFormat="1" applyFont="1" applyBorder="1" applyAlignment="1">
      <alignment horizontal="right"/>
    </xf>
    <xf numFmtId="164" fontId="37" fillId="0" borderId="58" xfId="6" applyNumberFormat="1" applyFont="1" applyBorder="1" applyAlignment="1">
      <alignment horizontal="right"/>
    </xf>
    <xf numFmtId="3" fontId="51" fillId="0" borderId="50" xfId="6" applyNumberFormat="1" applyFont="1" applyBorder="1" applyAlignment="1">
      <alignment horizontal="right"/>
    </xf>
    <xf numFmtId="0" fontId="46" fillId="15" borderId="57" xfId="6" applyFont="1" applyFill="1" applyBorder="1" applyAlignment="1">
      <alignment horizontal="left" indent="1"/>
    </xf>
    <xf numFmtId="3" fontId="37" fillId="15" borderId="49" xfId="6" applyNumberFormat="1" applyFont="1" applyFill="1" applyBorder="1" applyAlignment="1">
      <alignment horizontal="right"/>
    </xf>
    <xf numFmtId="3" fontId="37" fillId="15" borderId="72" xfId="6" applyNumberFormat="1" applyFont="1" applyFill="1" applyBorder="1" applyAlignment="1">
      <alignment horizontal="right"/>
    </xf>
    <xf numFmtId="164" fontId="37" fillId="15" borderId="58" xfId="6" applyNumberFormat="1" applyFont="1" applyFill="1" applyBorder="1" applyAlignment="1">
      <alignment horizontal="right"/>
    </xf>
    <xf numFmtId="0" fontId="46" fillId="15" borderId="75" xfId="6" applyFont="1" applyFill="1" applyBorder="1" applyAlignment="1">
      <alignment horizontal="left" indent="1"/>
    </xf>
    <xf numFmtId="3" fontId="51" fillId="15" borderId="53" xfId="6" applyNumberFormat="1" applyFont="1" applyFill="1" applyBorder="1" applyAlignment="1">
      <alignment horizontal="center"/>
    </xf>
    <xf numFmtId="0" fontId="45" fillId="0" borderId="0" xfId="6" applyFont="1" applyBorder="1" applyAlignment="1">
      <alignment horizontal="left" indent="1"/>
    </xf>
    <xf numFmtId="0" fontId="46" fillId="0" borderId="0" xfId="6" applyFont="1" applyBorder="1" applyAlignment="1">
      <alignment horizontal="left" indent="1"/>
    </xf>
    <xf numFmtId="0" fontId="65" fillId="0" borderId="0" xfId="6" applyFont="1" applyAlignment="1">
      <alignment horizontal="left"/>
    </xf>
    <xf numFmtId="0" fontId="65" fillId="0" borderId="0" xfId="6" applyFont="1"/>
    <xf numFmtId="3" fontId="65" fillId="0" borderId="0" xfId="6" applyNumberFormat="1" applyFont="1"/>
    <xf numFmtId="0" fontId="0" fillId="0" borderId="0" xfId="6" applyFont="1"/>
    <xf numFmtId="0" fontId="0" fillId="0" borderId="0" xfId="6" applyFont="1" applyAlignment="1">
      <alignment horizontal="center"/>
    </xf>
    <xf numFmtId="3" fontId="0" fillId="0" borderId="0" xfId="6" applyNumberFormat="1" applyFont="1"/>
    <xf numFmtId="0" fontId="0" fillId="11" borderId="0" xfId="8" applyFont="1" applyFill="1" applyAlignment="1" applyProtection="1">
      <alignment horizontal="right" wrapText="1"/>
      <protection locked="0"/>
    </xf>
    <xf numFmtId="0" fontId="0" fillId="0" borderId="0" xfId="6" applyFont="1" applyBorder="1" applyAlignment="1">
      <alignment horizontal="center"/>
    </xf>
    <xf numFmtId="0" fontId="0" fillId="0" borderId="0" xfId="6" applyFont="1" applyBorder="1"/>
    <xf numFmtId="165" fontId="0" fillId="0" borderId="51" xfId="6" applyNumberFormat="1" applyFont="1" applyBorder="1" applyAlignment="1">
      <alignment horizontal="center"/>
    </xf>
    <xf numFmtId="3" fontId="0" fillId="16" borderId="57" xfId="6" applyNumberFormat="1" applyFont="1" applyFill="1" applyBorder="1" applyAlignment="1">
      <alignment horizontal="right"/>
    </xf>
    <xf numFmtId="3" fontId="43" fillId="16" borderId="40" xfId="6" applyNumberFormat="1" applyFont="1" applyFill="1" applyBorder="1" applyAlignment="1">
      <alignment horizontal="right"/>
    </xf>
    <xf numFmtId="3" fontId="43" fillId="16" borderId="51" xfId="6" applyNumberFormat="1" applyFont="1" applyFill="1" applyBorder="1" applyAlignment="1">
      <alignment horizontal="right"/>
    </xf>
    <xf numFmtId="3" fontId="0" fillId="16" borderId="0" xfId="6" applyNumberFormat="1" applyFont="1" applyFill="1" applyBorder="1" applyAlignment="1" applyProtection="1">
      <alignment horizontal="right"/>
      <protection locked="0"/>
    </xf>
    <xf numFmtId="3" fontId="0" fillId="16" borderId="58" xfId="6" applyNumberFormat="1" applyFont="1" applyFill="1" applyBorder="1" applyAlignment="1" applyProtection="1">
      <alignment horizontal="right"/>
      <protection locked="0"/>
    </xf>
    <xf numFmtId="3" fontId="0" fillId="16" borderId="77" xfId="6" applyNumberFormat="1" applyFont="1" applyFill="1" applyBorder="1" applyAlignment="1" applyProtection="1">
      <alignment horizontal="right"/>
      <protection locked="0"/>
    </xf>
    <xf numFmtId="4" fontId="37" fillId="16" borderId="56" xfId="6" applyNumberFormat="1" applyFont="1" applyFill="1" applyBorder="1" applyAlignment="1">
      <alignment horizontal="right"/>
    </xf>
    <xf numFmtId="4" fontId="37" fillId="16" borderId="59" xfId="6" applyNumberFormat="1" applyFont="1" applyFill="1" applyBorder="1" applyAlignment="1">
      <alignment horizontal="right"/>
    </xf>
    <xf numFmtId="4" fontId="0" fillId="0" borderId="0" xfId="6" applyNumberFormat="1" applyFont="1" applyAlignment="1">
      <alignment horizontal="right"/>
    </xf>
    <xf numFmtId="3" fontId="4" fillId="17" borderId="58" xfId="6" applyNumberFormat="1" applyFont="1" applyFill="1" applyBorder="1" applyAlignment="1">
      <alignment horizontal="right"/>
    </xf>
    <xf numFmtId="3" fontId="49" fillId="17" borderId="52" xfId="6" applyNumberFormat="1" applyFont="1" applyFill="1" applyBorder="1" applyAlignment="1">
      <alignment horizontal="right"/>
    </xf>
    <xf numFmtId="165" fontId="0" fillId="0" borderId="61" xfId="6" applyNumberFormat="1" applyFont="1" applyBorder="1" applyAlignment="1">
      <alignment horizontal="center"/>
    </xf>
    <xf numFmtId="4" fontId="0" fillId="16" borderId="60" xfId="6" applyNumberFormat="1" applyFont="1" applyFill="1" applyBorder="1" applyAlignment="1">
      <alignment horizontal="right"/>
    </xf>
    <xf numFmtId="4" fontId="43" fillId="16" borderId="60" xfId="6" applyNumberFormat="1" applyFont="1" applyFill="1" applyBorder="1" applyAlignment="1">
      <alignment horizontal="right"/>
    </xf>
    <xf numFmtId="4" fontId="43" fillId="16" borderId="61" xfId="6" applyNumberFormat="1" applyFont="1" applyFill="1" applyBorder="1" applyAlignment="1">
      <alignment horizontal="right"/>
    </xf>
    <xf numFmtId="4" fontId="0" fillId="16" borderId="62" xfId="6" applyNumberFormat="1" applyFont="1" applyFill="1" applyBorder="1" applyAlignment="1" applyProtection="1">
      <alignment horizontal="right"/>
      <protection locked="0"/>
    </xf>
    <xf numFmtId="4" fontId="0" fillId="16" borderId="61" xfId="6" applyNumberFormat="1" applyFont="1" applyFill="1" applyBorder="1" applyAlignment="1" applyProtection="1">
      <alignment horizontal="right"/>
      <protection locked="0"/>
    </xf>
    <xf numFmtId="4" fontId="37" fillId="16" borderId="61" xfId="6" applyNumberFormat="1" applyFont="1" applyFill="1" applyBorder="1" applyAlignment="1">
      <alignment horizontal="right"/>
    </xf>
    <xf numFmtId="4" fontId="37" fillId="16" borderId="63" xfId="6" applyNumberFormat="1" applyFont="1" applyFill="1" applyBorder="1" applyAlignment="1">
      <alignment horizontal="right"/>
    </xf>
    <xf numFmtId="4" fontId="4" fillId="17" borderId="64" xfId="6" applyNumberFormat="1" applyFont="1" applyFill="1" applyBorder="1" applyAlignment="1">
      <alignment horizontal="right"/>
    </xf>
    <xf numFmtId="4" fontId="49" fillId="17" borderId="63" xfId="6" applyNumberFormat="1" applyFont="1" applyFill="1" applyBorder="1" applyAlignment="1">
      <alignment horizontal="right"/>
    </xf>
    <xf numFmtId="3" fontId="0" fillId="0" borderId="65" xfId="6" applyNumberFormat="1" applyFont="1" applyBorder="1" applyAlignment="1">
      <alignment horizontal="center"/>
    </xf>
    <xf numFmtId="3" fontId="0" fillId="16" borderId="66" xfId="6" applyNumberFormat="1" applyFont="1" applyFill="1" applyBorder="1" applyAlignment="1">
      <alignment horizontal="right"/>
    </xf>
    <xf numFmtId="3" fontId="37" fillId="16" borderId="40" xfId="6" applyNumberFormat="1" applyFont="1" applyFill="1" applyBorder="1" applyAlignment="1">
      <alignment horizontal="right"/>
    </xf>
    <xf numFmtId="3" fontId="43" fillId="16" borderId="67" xfId="6" applyNumberFormat="1" applyFont="1" applyFill="1" applyBorder="1" applyAlignment="1">
      <alignment horizontal="right"/>
    </xf>
    <xf numFmtId="3" fontId="0" fillId="16" borderId="7" xfId="6" applyNumberFormat="1" applyFont="1" applyFill="1" applyBorder="1" applyAlignment="1" applyProtection="1">
      <alignment horizontal="right"/>
      <protection locked="0"/>
    </xf>
    <xf numFmtId="3" fontId="0" fillId="16" borderId="67" xfId="6" applyNumberFormat="1" applyFont="1" applyFill="1" applyBorder="1" applyAlignment="1" applyProtection="1">
      <alignment horizontal="right"/>
      <protection locked="0"/>
    </xf>
    <xf numFmtId="3" fontId="37" fillId="16" borderId="65" xfId="6" applyNumberFormat="1" applyFont="1" applyFill="1" applyBorder="1" applyAlignment="1">
      <alignment horizontal="right"/>
    </xf>
    <xf numFmtId="3" fontId="37" fillId="16" borderId="68" xfId="6" applyNumberFormat="1" applyFont="1" applyFill="1" applyBorder="1" applyAlignment="1">
      <alignment horizontal="right"/>
    </xf>
    <xf numFmtId="0" fontId="0" fillId="0" borderId="0" xfId="6" applyFont="1" applyAlignment="1">
      <alignment horizontal="right"/>
    </xf>
    <xf numFmtId="3" fontId="0" fillId="17" borderId="58" xfId="6" applyNumberFormat="1" applyFont="1" applyFill="1" applyBorder="1" applyAlignment="1">
      <alignment horizontal="right"/>
    </xf>
    <xf numFmtId="3" fontId="44" fillId="17" borderId="68" xfId="6" applyNumberFormat="1" applyFont="1" applyFill="1" applyBorder="1" applyAlignment="1">
      <alignment horizontal="right"/>
    </xf>
    <xf numFmtId="3" fontId="37" fillId="16" borderId="66" xfId="6" applyNumberFormat="1" applyFont="1" applyFill="1" applyBorder="1" applyAlignment="1">
      <alignment horizontal="right"/>
    </xf>
    <xf numFmtId="3" fontId="43" fillId="16" borderId="65" xfId="6" applyNumberFormat="1" applyFont="1" applyFill="1" applyBorder="1" applyAlignment="1">
      <alignment horizontal="right"/>
    </xf>
    <xf numFmtId="3" fontId="0" fillId="16" borderId="65" xfId="6" applyNumberFormat="1" applyFont="1" applyFill="1" applyBorder="1" applyAlignment="1" applyProtection="1">
      <alignment horizontal="right"/>
      <protection locked="0"/>
    </xf>
    <xf numFmtId="3" fontId="0" fillId="17" borderId="65" xfId="6" applyNumberFormat="1" applyFont="1" applyFill="1" applyBorder="1" applyAlignment="1">
      <alignment horizontal="right"/>
    </xf>
    <xf numFmtId="3" fontId="0" fillId="0" borderId="56" xfId="6" applyNumberFormat="1" applyFont="1" applyBorder="1" applyAlignment="1">
      <alignment horizontal="center"/>
    </xf>
    <xf numFmtId="3" fontId="0" fillId="16" borderId="41" xfId="6" applyNumberFormat="1" applyFont="1" applyFill="1" applyBorder="1" applyAlignment="1">
      <alignment horizontal="right"/>
    </xf>
    <xf numFmtId="3" fontId="37" fillId="16" borderId="69" xfId="6" applyNumberFormat="1" applyFont="1" applyFill="1" applyBorder="1" applyAlignment="1">
      <alignment horizontal="right"/>
    </xf>
    <xf numFmtId="3" fontId="43" fillId="16" borderId="56" xfId="6" applyNumberFormat="1" applyFont="1" applyFill="1" applyBorder="1" applyAlignment="1">
      <alignment horizontal="right"/>
    </xf>
    <xf numFmtId="3" fontId="0" fillId="16" borderId="64" xfId="6" applyNumberFormat="1" applyFont="1" applyFill="1" applyBorder="1" applyAlignment="1" applyProtection="1">
      <alignment horizontal="right"/>
      <protection locked="0"/>
    </xf>
    <xf numFmtId="3" fontId="37" fillId="16" borderId="56" xfId="6" applyNumberFormat="1" applyFont="1" applyFill="1" applyBorder="1" applyAlignment="1">
      <alignment horizontal="right"/>
    </xf>
    <xf numFmtId="3" fontId="37" fillId="16" borderId="59" xfId="6" applyNumberFormat="1" applyFont="1" applyFill="1" applyBorder="1" applyAlignment="1">
      <alignment horizontal="right"/>
    </xf>
    <xf numFmtId="3" fontId="0" fillId="17" borderId="61" xfId="6" applyNumberFormat="1" applyFont="1" applyFill="1" applyBorder="1" applyAlignment="1">
      <alignment horizontal="right"/>
    </xf>
    <xf numFmtId="3" fontId="44" fillId="17" borderId="59" xfId="6" applyNumberFormat="1" applyFont="1" applyFill="1" applyBorder="1" applyAlignment="1">
      <alignment horizontal="right"/>
    </xf>
    <xf numFmtId="0" fontId="42" fillId="16" borderId="48" xfId="6" applyFont="1" applyFill="1" applyBorder="1" applyAlignment="1">
      <alignment horizontal="left" indent="1"/>
    </xf>
    <xf numFmtId="3" fontId="37" fillId="16" borderId="55" xfId="6" applyNumberFormat="1" applyFont="1" applyFill="1" applyBorder="1" applyAlignment="1">
      <alignment horizontal="center"/>
    </xf>
    <xf numFmtId="3" fontId="37" fillId="16" borderId="48" xfId="6" applyNumberFormat="1" applyFont="1" applyFill="1" applyBorder="1" applyAlignment="1">
      <alignment horizontal="right"/>
    </xf>
    <xf numFmtId="3" fontId="37" fillId="16" borderId="55" xfId="6" applyNumberFormat="1" applyFont="1" applyFill="1" applyBorder="1" applyAlignment="1">
      <alignment horizontal="right"/>
    </xf>
    <xf numFmtId="3" fontId="37" fillId="16" borderId="50" xfId="6" applyNumberFormat="1" applyFont="1" applyFill="1" applyBorder="1" applyAlignment="1">
      <alignment horizontal="right"/>
    </xf>
    <xf numFmtId="3" fontId="4" fillId="17" borderId="55" xfId="6" applyNumberFormat="1" applyFont="1" applyFill="1" applyBorder="1" applyAlignment="1">
      <alignment horizontal="right"/>
    </xf>
    <xf numFmtId="3" fontId="0" fillId="17" borderId="67" xfId="6" applyNumberFormat="1" applyFont="1" applyFill="1" applyBorder="1" applyAlignment="1">
      <alignment horizontal="right"/>
    </xf>
    <xf numFmtId="3" fontId="0" fillId="0" borderId="61" xfId="6" applyNumberFormat="1" applyFont="1" applyBorder="1" applyAlignment="1">
      <alignment horizontal="center"/>
    </xf>
    <xf numFmtId="3" fontId="43" fillId="16" borderId="64" xfId="6" applyNumberFormat="1" applyFont="1" applyFill="1" applyBorder="1" applyAlignment="1">
      <alignment horizontal="right"/>
    </xf>
    <xf numFmtId="3" fontId="0" fillId="16" borderId="70" xfId="6" applyNumberFormat="1" applyFont="1" applyFill="1" applyBorder="1" applyAlignment="1" applyProtection="1">
      <alignment horizontal="right"/>
      <protection locked="0"/>
    </xf>
    <xf numFmtId="3" fontId="0" fillId="16" borderId="61" xfId="6" applyNumberFormat="1" applyFont="1" applyFill="1" applyBorder="1" applyAlignment="1" applyProtection="1">
      <alignment horizontal="right"/>
      <protection locked="0"/>
    </xf>
    <xf numFmtId="3" fontId="37" fillId="16" borderId="64" xfId="6" applyNumberFormat="1" applyFont="1" applyFill="1" applyBorder="1" applyAlignment="1">
      <alignment horizontal="right"/>
    </xf>
    <xf numFmtId="3" fontId="37" fillId="16" borderId="71" xfId="6" applyNumberFormat="1" applyFont="1" applyFill="1" applyBorder="1" applyAlignment="1">
      <alignment horizontal="right"/>
    </xf>
    <xf numFmtId="3" fontId="0" fillId="17" borderId="64" xfId="6" applyNumberFormat="1" applyFont="1" applyFill="1" applyBorder="1" applyAlignment="1">
      <alignment horizontal="right"/>
    </xf>
    <xf numFmtId="3" fontId="44" fillId="17" borderId="71" xfId="6" applyNumberFormat="1" applyFont="1" applyFill="1" applyBorder="1" applyAlignment="1">
      <alignment horizontal="right"/>
    </xf>
    <xf numFmtId="3" fontId="43" fillId="0" borderId="67" xfId="6" applyNumberFormat="1" applyFont="1" applyBorder="1" applyAlignment="1">
      <alignment horizontal="center"/>
    </xf>
    <xf numFmtId="3" fontId="0" fillId="16" borderId="72" xfId="6" applyNumberFormat="1" applyFont="1" applyFill="1" applyBorder="1" applyAlignment="1">
      <alignment horizontal="right"/>
    </xf>
    <xf numFmtId="3" fontId="37" fillId="16" borderId="72" xfId="6" applyNumberFormat="1" applyFont="1" applyFill="1" applyBorder="1" applyAlignment="1" applyProtection="1">
      <alignment horizontal="right"/>
      <protection locked="0"/>
    </xf>
    <xf numFmtId="3" fontId="4" fillId="16" borderId="72" xfId="6" applyNumberFormat="1" applyFont="1" applyFill="1" applyBorder="1" applyAlignment="1" applyProtection="1">
      <alignment horizontal="right"/>
      <protection locked="0"/>
    </xf>
    <xf numFmtId="3" fontId="4" fillId="16" borderId="58" xfId="6" applyNumberFormat="1" applyFont="1" applyFill="1" applyBorder="1" applyAlignment="1" applyProtection="1">
      <alignment horizontal="right"/>
      <protection locked="0"/>
    </xf>
    <xf numFmtId="3" fontId="37" fillId="16" borderId="74" xfId="6" applyNumberFormat="1" applyFont="1" applyFill="1" applyBorder="1" applyAlignment="1">
      <alignment horizontal="right"/>
    </xf>
    <xf numFmtId="164" fontId="37" fillId="16" borderId="74" xfId="6" applyNumberFormat="1" applyFont="1" applyFill="1" applyBorder="1" applyAlignment="1">
      <alignment horizontal="right"/>
    </xf>
    <xf numFmtId="3" fontId="44" fillId="17" borderId="74" xfId="6" applyNumberFormat="1" applyFont="1" applyFill="1" applyBorder="1" applyAlignment="1">
      <alignment horizontal="right"/>
    </xf>
    <xf numFmtId="3" fontId="44" fillId="0" borderId="58" xfId="6" applyNumberFormat="1" applyFont="1" applyBorder="1" applyAlignment="1">
      <alignment horizontal="right"/>
    </xf>
    <xf numFmtId="3" fontId="43" fillId="0" borderId="65" xfId="6" applyNumberFormat="1" applyFont="1" applyBorder="1" applyAlignment="1">
      <alignment horizontal="center"/>
    </xf>
    <xf numFmtId="3" fontId="37" fillId="16" borderId="66" xfId="6" applyNumberFormat="1" applyFont="1" applyFill="1" applyBorder="1" applyAlignment="1" applyProtection="1">
      <alignment horizontal="right"/>
      <protection locked="0"/>
    </xf>
    <xf numFmtId="3" fontId="4" fillId="16" borderId="66" xfId="6" applyNumberFormat="1" applyFont="1" applyFill="1" applyBorder="1" applyAlignment="1" applyProtection="1">
      <alignment horizontal="right"/>
      <protection locked="0"/>
    </xf>
    <xf numFmtId="3" fontId="4" fillId="16" borderId="40" xfId="6" applyNumberFormat="1" applyFont="1" applyFill="1" applyBorder="1" applyAlignment="1" applyProtection="1">
      <alignment horizontal="right"/>
      <protection locked="0"/>
    </xf>
    <xf numFmtId="3" fontId="4" fillId="16" borderId="65" xfId="6" applyNumberFormat="1" applyFont="1" applyFill="1" applyBorder="1" applyAlignment="1" applyProtection="1">
      <alignment horizontal="right"/>
      <protection locked="0"/>
    </xf>
    <xf numFmtId="164" fontId="37" fillId="16" borderId="68" xfId="6" applyNumberFormat="1" applyFont="1" applyFill="1" applyBorder="1" applyAlignment="1">
      <alignment horizontal="right"/>
    </xf>
    <xf numFmtId="3" fontId="44" fillId="0" borderId="65" xfId="6" applyNumberFormat="1" applyFont="1" applyBorder="1" applyAlignment="1">
      <alignment horizontal="right"/>
    </xf>
    <xf numFmtId="3" fontId="43" fillId="0" borderId="61" xfId="6" applyNumberFormat="1" applyFont="1" applyBorder="1" applyAlignment="1">
      <alignment horizontal="center"/>
    </xf>
    <xf numFmtId="3" fontId="0" fillId="16" borderId="75" xfId="6" applyNumberFormat="1" applyFont="1" applyFill="1" applyBorder="1" applyAlignment="1">
      <alignment horizontal="right"/>
    </xf>
    <xf numFmtId="3" fontId="37" fillId="16" borderId="60" xfId="6" applyNumberFormat="1" applyFont="1" applyFill="1" applyBorder="1" applyAlignment="1" applyProtection="1">
      <alignment horizontal="right"/>
      <protection locked="0"/>
    </xf>
    <xf numFmtId="3" fontId="37" fillId="16" borderId="75" xfId="6" applyNumberFormat="1" applyFont="1" applyFill="1" applyBorder="1" applyAlignment="1" applyProtection="1">
      <alignment horizontal="right"/>
      <protection locked="0"/>
    </xf>
    <xf numFmtId="3" fontId="4" fillId="16" borderId="60" xfId="6" applyNumberFormat="1" applyFont="1" applyFill="1" applyBorder="1" applyAlignment="1" applyProtection="1">
      <alignment horizontal="right"/>
      <protection locked="0"/>
    </xf>
    <xf numFmtId="3" fontId="4" fillId="16" borderId="75" xfId="6" applyNumberFormat="1" applyFont="1" applyFill="1" applyBorder="1" applyAlignment="1" applyProtection="1">
      <alignment horizontal="right"/>
      <protection locked="0"/>
    </xf>
    <xf numFmtId="3" fontId="4" fillId="16" borderId="61" xfId="6" applyNumberFormat="1" applyFont="1" applyFill="1" applyBorder="1" applyAlignment="1" applyProtection="1">
      <alignment horizontal="right"/>
      <protection locked="0"/>
    </xf>
    <xf numFmtId="3" fontId="37" fillId="16" borderId="63" xfId="6" applyNumberFormat="1" applyFont="1" applyFill="1" applyBorder="1" applyAlignment="1">
      <alignment horizontal="right"/>
    </xf>
    <xf numFmtId="164" fontId="37" fillId="16" borderId="63" xfId="6" applyNumberFormat="1" applyFont="1" applyFill="1" applyBorder="1" applyAlignment="1">
      <alignment horizontal="right"/>
    </xf>
    <xf numFmtId="3" fontId="44" fillId="17" borderId="63" xfId="6" applyNumberFormat="1" applyFont="1" applyFill="1" applyBorder="1" applyAlignment="1">
      <alignment horizontal="right"/>
    </xf>
    <xf numFmtId="3" fontId="44" fillId="0" borderId="61" xfId="6" applyNumberFormat="1" applyFont="1" applyBorder="1" applyAlignment="1">
      <alignment horizontal="right"/>
    </xf>
    <xf numFmtId="3" fontId="43" fillId="16" borderId="40" xfId="6" applyNumberFormat="1" applyFont="1" applyFill="1" applyBorder="1" applyAlignment="1" applyProtection="1">
      <alignment horizontal="right"/>
      <protection locked="0"/>
    </xf>
    <xf numFmtId="3" fontId="0" fillId="16" borderId="47" xfId="6" applyNumberFormat="1" applyFont="1" applyFill="1" applyBorder="1" applyAlignment="1" applyProtection="1">
      <alignment horizontal="right"/>
      <protection locked="0"/>
    </xf>
    <xf numFmtId="3" fontId="44" fillId="17" borderId="73" xfId="6" applyNumberFormat="1" applyFont="1" applyFill="1" applyBorder="1" applyAlignment="1">
      <alignment horizontal="right"/>
    </xf>
    <xf numFmtId="3" fontId="44" fillId="0" borderId="67" xfId="6" applyNumberFormat="1" applyFont="1" applyBorder="1" applyAlignment="1">
      <alignment horizontal="right"/>
    </xf>
    <xf numFmtId="3" fontId="43" fillId="16" borderId="66" xfId="6" applyNumberFormat="1" applyFont="1" applyFill="1" applyBorder="1" applyAlignment="1" applyProtection="1">
      <alignment horizontal="right"/>
      <protection locked="0"/>
    </xf>
    <xf numFmtId="3" fontId="43" fillId="0" borderId="64" xfId="6" applyNumberFormat="1" applyFont="1" applyBorder="1" applyAlignment="1">
      <alignment horizontal="center"/>
    </xf>
    <xf numFmtId="3" fontId="43" fillId="16" borderId="69" xfId="6" applyNumberFormat="1" applyFont="1" applyFill="1" applyBorder="1" applyAlignment="1" applyProtection="1">
      <alignment horizontal="right"/>
      <protection locked="0"/>
    </xf>
    <xf numFmtId="3" fontId="43" fillId="16" borderId="41" xfId="6" applyNumberFormat="1" applyFont="1" applyFill="1" applyBorder="1" applyAlignment="1" applyProtection="1">
      <alignment horizontal="right"/>
      <protection locked="0"/>
    </xf>
    <xf numFmtId="3" fontId="44" fillId="0" borderId="64" xfId="6" applyNumberFormat="1" applyFont="1" applyBorder="1" applyAlignment="1">
      <alignment horizontal="right"/>
    </xf>
    <xf numFmtId="0" fontId="46" fillId="16" borderId="48" xfId="6" applyFont="1" applyFill="1" applyBorder="1" applyAlignment="1">
      <alignment horizontal="left" indent="1"/>
    </xf>
    <xf numFmtId="3" fontId="37" fillId="16" borderId="48" xfId="6" applyNumberFormat="1" applyFont="1" applyFill="1" applyBorder="1" applyAlignment="1" applyProtection="1">
      <alignment horizontal="right"/>
    </xf>
    <xf numFmtId="164" fontId="37" fillId="16" borderId="50" xfId="6" applyNumberFormat="1" applyFont="1" applyFill="1" applyBorder="1" applyAlignment="1">
      <alignment horizontal="right"/>
    </xf>
    <xf numFmtId="3" fontId="37" fillId="17" borderId="55" xfId="6" applyNumberFormat="1" applyFont="1" applyFill="1" applyBorder="1" applyAlignment="1">
      <alignment horizontal="right"/>
    </xf>
    <xf numFmtId="3" fontId="37" fillId="17" borderId="50" xfId="6" applyNumberFormat="1" applyFont="1" applyFill="1" applyBorder="1" applyAlignment="1">
      <alignment horizontal="right"/>
    </xf>
    <xf numFmtId="3" fontId="0" fillId="16" borderId="40" xfId="6" applyNumberFormat="1" applyFont="1" applyFill="1" applyBorder="1" applyAlignment="1">
      <alignment horizontal="right"/>
    </xf>
    <xf numFmtId="3" fontId="43" fillId="16" borderId="72" xfId="6" applyNumberFormat="1" applyFont="1" applyFill="1" applyBorder="1" applyAlignment="1" applyProtection="1">
      <alignment horizontal="right"/>
      <protection locked="0"/>
    </xf>
    <xf numFmtId="3" fontId="37" fillId="16" borderId="28" xfId="6" applyNumberFormat="1" applyFont="1" applyFill="1" applyBorder="1" applyAlignment="1">
      <alignment horizontal="right"/>
    </xf>
    <xf numFmtId="3" fontId="37" fillId="16" borderId="23" xfId="6" applyNumberFormat="1" applyFont="1" applyFill="1" applyBorder="1" applyAlignment="1">
      <alignment horizontal="right"/>
    </xf>
    <xf numFmtId="3" fontId="37" fillId="16" borderId="53" xfId="6" applyNumberFormat="1" applyFont="1" applyFill="1" applyBorder="1" applyAlignment="1">
      <alignment horizontal="right"/>
    </xf>
    <xf numFmtId="164" fontId="37" fillId="16" borderId="73" xfId="6" applyNumberFormat="1" applyFont="1" applyFill="1" applyBorder="1" applyAlignment="1">
      <alignment horizontal="right"/>
    </xf>
    <xf numFmtId="3" fontId="37" fillId="0" borderId="56" xfId="6" applyNumberFormat="1" applyFont="1" applyBorder="1" applyAlignment="1">
      <alignment horizontal="center"/>
    </xf>
    <xf numFmtId="3" fontId="0" fillId="0" borderId="41" xfId="6" applyNumberFormat="1" applyFont="1" applyBorder="1" applyAlignment="1">
      <alignment horizontal="right"/>
    </xf>
    <xf numFmtId="3" fontId="0" fillId="0" borderId="56" xfId="6" applyNumberFormat="1" applyFont="1" applyBorder="1" applyAlignment="1">
      <alignment horizontal="right"/>
    </xf>
    <xf numFmtId="3" fontId="0" fillId="0" borderId="0" xfId="6" applyNumberFormat="1" applyFont="1" applyBorder="1" applyAlignment="1">
      <alignment horizontal="right"/>
    </xf>
    <xf numFmtId="3" fontId="0" fillId="0" borderId="51" xfId="6" applyNumberFormat="1" applyFont="1" applyBorder="1" applyAlignment="1" applyProtection="1">
      <alignment horizontal="right"/>
      <protection locked="0"/>
    </xf>
    <xf numFmtId="3" fontId="37" fillId="0" borderId="50" xfId="6" applyNumberFormat="1" applyFont="1" applyBorder="1" applyAlignment="1">
      <alignment horizontal="right"/>
    </xf>
    <xf numFmtId="0" fontId="46" fillId="16" borderId="57" xfId="6" applyFont="1" applyFill="1" applyBorder="1" applyAlignment="1">
      <alignment horizontal="left" indent="1"/>
    </xf>
    <xf numFmtId="3" fontId="37" fillId="16" borderId="49" xfId="6" applyNumberFormat="1" applyFont="1" applyFill="1" applyBorder="1" applyAlignment="1">
      <alignment horizontal="right"/>
    </xf>
    <xf numFmtId="3" fontId="37" fillId="16" borderId="72" xfId="6" applyNumberFormat="1" applyFont="1" applyFill="1" applyBorder="1" applyAlignment="1">
      <alignment horizontal="right"/>
    </xf>
    <xf numFmtId="164" fontId="37" fillId="16" borderId="58" xfId="6" applyNumberFormat="1" applyFont="1" applyFill="1" applyBorder="1" applyAlignment="1">
      <alignment horizontal="right"/>
    </xf>
    <xf numFmtId="3" fontId="37" fillId="16" borderId="57" xfId="6" applyNumberFormat="1" applyFont="1" applyFill="1" applyBorder="1" applyAlignment="1">
      <alignment horizontal="right"/>
    </xf>
    <xf numFmtId="0" fontId="46" fillId="16" borderId="75" xfId="6" applyFont="1" applyFill="1" applyBorder="1" applyAlignment="1">
      <alignment horizontal="left" indent="1"/>
    </xf>
    <xf numFmtId="3" fontId="37" fillId="16" borderId="53" xfId="6" applyNumberFormat="1" applyFont="1" applyFill="1" applyBorder="1" applyAlignment="1">
      <alignment horizontal="center"/>
    </xf>
    <xf numFmtId="0" fontId="0" fillId="0" borderId="0" xfId="6" applyFont="1" applyAlignment="1">
      <alignment horizontal="left" indent="1"/>
    </xf>
    <xf numFmtId="0" fontId="58" fillId="0" borderId="0" xfId="1" applyFont="1" applyAlignment="1">
      <alignment horizontal="right" vertical="center"/>
    </xf>
    <xf numFmtId="0" fontId="38" fillId="0" borderId="0" xfId="6" applyFont="1" applyFill="1" applyAlignment="1">
      <alignment horizontal="left" vertical="center" indent="1"/>
    </xf>
    <xf numFmtId="0" fontId="61" fillId="0" borderId="0" xfId="6" applyFont="1" applyFill="1" applyBorder="1" applyAlignment="1">
      <alignment horizontal="left" vertical="center" indent="1"/>
    </xf>
    <xf numFmtId="0" fontId="37" fillId="7" borderId="19" xfId="6" applyFont="1" applyFill="1" applyBorder="1" applyAlignment="1">
      <alignment horizontal="center" vertical="center"/>
    </xf>
    <xf numFmtId="0" fontId="37" fillId="8" borderId="51" xfId="6" applyFont="1" applyFill="1" applyBorder="1" applyAlignment="1">
      <alignment horizontal="center" vertical="center"/>
    </xf>
    <xf numFmtId="3" fontId="37" fillId="7" borderId="0" xfId="6" applyNumberFormat="1" applyFont="1" applyFill="1" applyBorder="1" applyAlignment="1">
      <alignment horizontal="center" vertical="center"/>
    </xf>
    <xf numFmtId="0" fontId="37" fillId="8" borderId="56" xfId="6" applyFont="1" applyFill="1" applyBorder="1" applyAlignment="1">
      <alignment horizontal="center" vertical="center"/>
    </xf>
    <xf numFmtId="0" fontId="37" fillId="8" borderId="53" xfId="6" applyFont="1" applyFill="1" applyBorder="1" applyAlignment="1">
      <alignment horizontal="center" vertical="center"/>
    </xf>
    <xf numFmtId="165" fontId="43" fillId="0" borderId="51" xfId="6" applyNumberFormat="1" applyFont="1" applyFill="1" applyBorder="1" applyAlignment="1">
      <alignment horizontal="center" vertical="center"/>
    </xf>
    <xf numFmtId="3" fontId="43" fillId="9" borderId="52" xfId="6" applyNumberFormat="1" applyFont="1" applyFill="1" applyBorder="1" applyAlignment="1">
      <alignment horizontal="right" vertical="center"/>
    </xf>
    <xf numFmtId="3" fontId="43" fillId="0" borderId="58" xfId="6" applyNumberFormat="1" applyFont="1" applyFill="1" applyBorder="1" applyAlignment="1">
      <alignment horizontal="right" vertical="center"/>
    </xf>
    <xf numFmtId="3" fontId="43" fillId="9" borderId="57" xfId="6" applyNumberFormat="1" applyFont="1" applyFill="1" applyBorder="1" applyAlignment="1">
      <alignment vertical="center"/>
    </xf>
    <xf numFmtId="3" fontId="43" fillId="9" borderId="72" xfId="6" applyNumberFormat="1" applyFont="1" applyFill="1" applyBorder="1" applyAlignment="1" applyProtection="1">
      <alignment horizontal="right" vertical="center"/>
      <protection locked="0"/>
    </xf>
    <xf numFmtId="3" fontId="43" fillId="9" borderId="58" xfId="6" applyNumberFormat="1" applyFont="1" applyFill="1" applyBorder="1" applyAlignment="1" applyProtection="1">
      <alignment horizontal="right" vertical="center"/>
      <protection locked="0"/>
    </xf>
    <xf numFmtId="3" fontId="43" fillId="9" borderId="74" xfId="6" applyNumberFormat="1" applyFont="1" applyFill="1" applyBorder="1" applyAlignment="1" applyProtection="1">
      <alignment horizontal="right" vertical="center"/>
      <protection locked="0"/>
    </xf>
    <xf numFmtId="165" fontId="37" fillId="9" borderId="59" xfId="6" applyNumberFormat="1" applyFont="1" applyFill="1" applyBorder="1" applyAlignment="1">
      <alignment horizontal="right" vertical="center"/>
    </xf>
    <xf numFmtId="3" fontId="37" fillId="9" borderId="59" xfId="6" applyNumberFormat="1" applyFont="1" applyFill="1" applyBorder="1" applyAlignment="1">
      <alignment horizontal="right" vertical="center"/>
    </xf>
    <xf numFmtId="3" fontId="49" fillId="9" borderId="58" xfId="6" applyNumberFormat="1" applyFont="1" applyFill="1" applyBorder="1" applyAlignment="1">
      <alignment horizontal="right" vertical="center"/>
    </xf>
    <xf numFmtId="3" fontId="49" fillId="9" borderId="52" xfId="6" applyNumberFormat="1" applyFont="1" applyFill="1" applyBorder="1" applyAlignment="1">
      <alignment horizontal="right" vertical="center"/>
    </xf>
    <xf numFmtId="3" fontId="49" fillId="0" borderId="52" xfId="6" applyNumberFormat="1" applyFont="1" applyFill="1" applyBorder="1" applyAlignment="1">
      <alignment horizontal="right" vertical="center"/>
    </xf>
    <xf numFmtId="4" fontId="43" fillId="9" borderId="63" xfId="6" applyNumberFormat="1" applyFont="1" applyFill="1" applyBorder="1" applyAlignment="1">
      <alignment horizontal="right" vertical="center"/>
    </xf>
    <xf numFmtId="4" fontId="43" fillId="0" borderId="61" xfId="6" applyNumberFormat="1" applyFont="1" applyFill="1" applyBorder="1" applyAlignment="1">
      <alignment horizontal="right" vertical="center"/>
    </xf>
    <xf numFmtId="4" fontId="43" fillId="9" borderId="60" xfId="6" applyNumberFormat="1" applyFont="1" applyFill="1" applyBorder="1" applyAlignment="1">
      <alignment horizontal="right" vertical="center"/>
    </xf>
    <xf numFmtId="4" fontId="43" fillId="9" borderId="60" xfId="6" applyNumberFormat="1" applyFont="1" applyFill="1" applyBorder="1" applyAlignment="1" applyProtection="1">
      <alignment horizontal="right" vertical="center"/>
      <protection locked="0"/>
    </xf>
    <xf numFmtId="4" fontId="43" fillId="9" borderId="64" xfId="6" applyNumberFormat="1" applyFont="1" applyFill="1" applyBorder="1" applyAlignment="1" applyProtection="1">
      <alignment horizontal="right" vertical="center"/>
      <protection locked="0"/>
    </xf>
    <xf numFmtId="4" fontId="43" fillId="9" borderId="71" xfId="6" applyNumberFormat="1" applyFont="1" applyFill="1" applyBorder="1" applyAlignment="1" applyProtection="1">
      <alignment horizontal="right" vertical="center"/>
      <protection locked="0"/>
    </xf>
    <xf numFmtId="165" fontId="37" fillId="9" borderId="63" xfId="6" applyNumberFormat="1" applyFont="1" applyFill="1" applyBorder="1" applyAlignment="1">
      <alignment horizontal="right" vertical="center"/>
    </xf>
    <xf numFmtId="3" fontId="37" fillId="9" borderId="63" xfId="6" applyNumberFormat="1" applyFont="1" applyFill="1" applyBorder="1" applyAlignment="1">
      <alignment horizontal="right" vertical="center"/>
    </xf>
    <xf numFmtId="4" fontId="49" fillId="9" borderId="64" xfId="6" applyNumberFormat="1" applyFont="1" applyFill="1" applyBorder="1" applyAlignment="1">
      <alignment horizontal="right" vertical="center"/>
    </xf>
    <xf numFmtId="4" fontId="49" fillId="9" borderId="63" xfId="6" applyNumberFormat="1" applyFont="1" applyFill="1" applyBorder="1" applyAlignment="1">
      <alignment horizontal="right" vertical="center"/>
    </xf>
    <xf numFmtId="4" fontId="49" fillId="0" borderId="63" xfId="6" applyNumberFormat="1" applyFont="1" applyFill="1" applyBorder="1" applyAlignment="1">
      <alignment horizontal="right" vertical="center"/>
    </xf>
    <xf numFmtId="3" fontId="43" fillId="9" borderId="68" xfId="6" applyNumberFormat="1" applyFont="1" applyFill="1" applyBorder="1" applyAlignment="1">
      <alignment horizontal="right" vertical="center"/>
    </xf>
    <xf numFmtId="3" fontId="43" fillId="9" borderId="40" xfId="6" applyNumberFormat="1" applyFont="1" applyFill="1" applyBorder="1" applyAlignment="1">
      <alignment horizontal="right" vertical="center"/>
    </xf>
    <xf numFmtId="3" fontId="37" fillId="9" borderId="68" xfId="6" applyNumberFormat="1" applyFont="1" applyFill="1" applyBorder="1" applyAlignment="1">
      <alignment horizontal="right" vertical="center"/>
    </xf>
    <xf numFmtId="3" fontId="43" fillId="9" borderId="58" xfId="6" applyNumberFormat="1" applyFont="1" applyFill="1" applyBorder="1" applyAlignment="1">
      <alignment horizontal="right" vertical="center"/>
    </xf>
    <xf numFmtId="3" fontId="43" fillId="0" borderId="68" xfId="6" applyNumberFormat="1" applyFont="1" applyFill="1" applyBorder="1" applyAlignment="1">
      <alignment horizontal="right" vertical="center"/>
    </xf>
    <xf numFmtId="3" fontId="43" fillId="9" borderId="66" xfId="6" applyNumberFormat="1" applyFont="1" applyFill="1" applyBorder="1" applyAlignment="1">
      <alignment horizontal="right" vertical="center"/>
    </xf>
    <xf numFmtId="3" fontId="43" fillId="9" borderId="66" xfId="6" applyNumberFormat="1" applyFont="1" applyFill="1" applyBorder="1" applyAlignment="1" applyProtection="1">
      <alignment horizontal="right" vertical="center"/>
      <protection locked="0"/>
    </xf>
    <xf numFmtId="3" fontId="43" fillId="9" borderId="65" xfId="6" applyNumberFormat="1" applyFont="1" applyFill="1" applyBorder="1" applyAlignment="1" applyProtection="1">
      <alignment horizontal="right" vertical="center"/>
      <protection locked="0"/>
    </xf>
    <xf numFmtId="3" fontId="43" fillId="9" borderId="65" xfId="6" applyNumberFormat="1" applyFont="1" applyFill="1" applyBorder="1" applyAlignment="1">
      <alignment horizontal="right" vertical="center"/>
    </xf>
    <xf numFmtId="3" fontId="43" fillId="0" borderId="53" xfId="6" applyNumberFormat="1" applyFont="1" applyFill="1" applyBorder="1" applyAlignment="1">
      <alignment horizontal="center" vertical="center"/>
    </xf>
    <xf numFmtId="3" fontId="43" fillId="9" borderId="59" xfId="6" applyNumberFormat="1" applyFont="1" applyFill="1" applyBorder="1" applyAlignment="1">
      <alignment horizontal="right" vertical="center"/>
    </xf>
    <xf numFmtId="3" fontId="43" fillId="9" borderId="69" xfId="6" applyNumberFormat="1" applyFont="1" applyFill="1" applyBorder="1" applyAlignment="1">
      <alignment horizontal="right" vertical="center"/>
    </xf>
    <xf numFmtId="3" fontId="43" fillId="9" borderId="69" xfId="6" applyNumberFormat="1" applyFont="1" applyFill="1" applyBorder="1" applyAlignment="1" applyProtection="1">
      <alignment horizontal="right" vertical="center"/>
      <protection locked="0"/>
    </xf>
    <xf numFmtId="3" fontId="43" fillId="9" borderId="61" xfId="6" applyNumberFormat="1" applyFont="1" applyFill="1" applyBorder="1" applyAlignment="1" applyProtection="1">
      <alignment horizontal="right" vertical="center"/>
      <protection locked="0"/>
    </xf>
    <xf numFmtId="3" fontId="43" fillId="9" borderId="61" xfId="6" applyNumberFormat="1" applyFont="1" applyFill="1" applyBorder="1" applyAlignment="1">
      <alignment horizontal="right" vertical="center"/>
    </xf>
    <xf numFmtId="3" fontId="43" fillId="0" borderId="59" xfId="6" applyNumberFormat="1" applyFont="1" applyFill="1" applyBorder="1" applyAlignment="1">
      <alignment horizontal="right" vertical="center"/>
    </xf>
    <xf numFmtId="0" fontId="42" fillId="10" borderId="55" xfId="6" applyFont="1" applyFill="1" applyBorder="1" applyAlignment="1">
      <alignment horizontal="left" vertical="center" indent="1"/>
    </xf>
    <xf numFmtId="3" fontId="37" fillId="10" borderId="49" xfId="6" applyNumberFormat="1" applyFont="1" applyFill="1" applyBorder="1" applyAlignment="1">
      <alignment horizontal="center" vertical="center"/>
    </xf>
    <xf numFmtId="3" fontId="37" fillId="9" borderId="55" xfId="6" applyNumberFormat="1" applyFont="1" applyFill="1" applyBorder="1" applyAlignment="1">
      <alignment horizontal="right" vertical="center"/>
    </xf>
    <xf numFmtId="3" fontId="37" fillId="9" borderId="48" xfId="6" applyNumberFormat="1" applyFont="1" applyFill="1" applyBorder="1" applyAlignment="1">
      <alignment horizontal="right" vertical="center"/>
    </xf>
    <xf numFmtId="3" fontId="37" fillId="9" borderId="50" xfId="6" applyNumberFormat="1" applyFont="1" applyFill="1" applyBorder="1" applyAlignment="1">
      <alignment horizontal="right" vertical="center"/>
    </xf>
    <xf numFmtId="3" fontId="43" fillId="0" borderId="51" xfId="6" applyNumberFormat="1" applyFont="1" applyFill="1" applyBorder="1" applyAlignment="1">
      <alignment horizontal="center" vertical="center"/>
    </xf>
    <xf numFmtId="3" fontId="43" fillId="9" borderId="41" xfId="6" applyNumberFormat="1" applyFont="1" applyFill="1" applyBorder="1" applyAlignment="1">
      <alignment horizontal="right" vertical="center"/>
    </xf>
    <xf numFmtId="3" fontId="43" fillId="9" borderId="40" xfId="6" applyNumberFormat="1" applyFont="1" applyFill="1" applyBorder="1" applyAlignment="1" applyProtection="1">
      <alignment horizontal="right" vertical="center"/>
      <protection locked="0"/>
    </xf>
    <xf numFmtId="3" fontId="43" fillId="9" borderId="67" xfId="6" applyNumberFormat="1" applyFont="1" applyFill="1" applyBorder="1" applyAlignment="1">
      <alignment horizontal="right" vertical="center"/>
    </xf>
    <xf numFmtId="3" fontId="43" fillId="9" borderId="71" xfId="6" applyNumberFormat="1" applyFont="1" applyFill="1" applyBorder="1" applyAlignment="1">
      <alignment horizontal="right" vertical="center"/>
    </xf>
    <xf numFmtId="3" fontId="43" fillId="9" borderId="60" xfId="6" applyNumberFormat="1" applyFont="1" applyFill="1" applyBorder="1" applyAlignment="1" applyProtection="1">
      <alignment horizontal="right" vertical="center"/>
      <protection locked="0"/>
    </xf>
    <xf numFmtId="3" fontId="37" fillId="9" borderId="71" xfId="6" applyNumberFormat="1" applyFont="1" applyFill="1" applyBorder="1" applyAlignment="1">
      <alignment horizontal="right" vertical="center"/>
    </xf>
    <xf numFmtId="3" fontId="43" fillId="9" borderId="64" xfId="6" applyNumberFormat="1" applyFont="1" applyFill="1" applyBorder="1" applyAlignment="1">
      <alignment horizontal="right" vertical="center"/>
    </xf>
    <xf numFmtId="3" fontId="43" fillId="0" borderId="71" xfId="6" applyNumberFormat="1" applyFont="1" applyFill="1" applyBorder="1" applyAlignment="1">
      <alignment horizontal="right" vertical="center"/>
    </xf>
    <xf numFmtId="3" fontId="52" fillId="0" borderId="58" xfId="6" applyNumberFormat="1" applyFont="1" applyFill="1" applyBorder="1" applyAlignment="1">
      <alignment horizontal="center" vertical="center"/>
    </xf>
    <xf numFmtId="3" fontId="37" fillId="9" borderId="58" xfId="6" applyNumberFormat="1" applyFont="1" applyFill="1" applyBorder="1" applyAlignment="1">
      <alignment horizontal="right" vertical="center"/>
    </xf>
    <xf numFmtId="3" fontId="51" fillId="0" borderId="72" xfId="6" applyNumberFormat="1" applyFont="1" applyFill="1" applyBorder="1" applyAlignment="1" applyProtection="1">
      <alignment horizontal="right" vertical="center"/>
      <protection locked="0"/>
    </xf>
    <xf numFmtId="3" fontId="51" fillId="9" borderId="72" xfId="6" applyNumberFormat="1" applyFont="1" applyFill="1" applyBorder="1" applyAlignment="1" applyProtection="1">
      <alignment horizontal="right" vertical="center"/>
      <protection locked="0"/>
    </xf>
    <xf numFmtId="3" fontId="37" fillId="9" borderId="58" xfId="6" applyNumberFormat="1" applyFont="1" applyFill="1" applyBorder="1" applyAlignment="1" applyProtection="1">
      <alignment horizontal="right" vertical="center"/>
      <protection locked="0"/>
    </xf>
    <xf numFmtId="3" fontId="49" fillId="9" borderId="58" xfId="6" applyNumberFormat="1" applyFont="1" applyFill="1" applyBorder="1" applyAlignment="1" applyProtection="1">
      <alignment horizontal="right" vertical="center"/>
      <protection locked="0"/>
    </xf>
    <xf numFmtId="3" fontId="51" fillId="9" borderId="58" xfId="6" applyNumberFormat="1" applyFont="1" applyFill="1" applyBorder="1" applyAlignment="1">
      <alignment horizontal="right" vertical="center"/>
    </xf>
    <xf numFmtId="164" fontId="51" fillId="9" borderId="58" xfId="6" applyNumberFormat="1" applyFont="1" applyFill="1" applyBorder="1" applyAlignment="1">
      <alignment horizontal="right" vertical="center"/>
    </xf>
    <xf numFmtId="3" fontId="52" fillId="9" borderId="74" xfId="6" applyNumberFormat="1" applyFont="1" applyFill="1" applyBorder="1" applyAlignment="1">
      <alignment horizontal="right" vertical="center"/>
    </xf>
    <xf numFmtId="3" fontId="52" fillId="0" borderId="58" xfId="6" applyNumberFormat="1" applyFont="1" applyFill="1" applyBorder="1" applyAlignment="1">
      <alignment horizontal="right" vertical="center"/>
    </xf>
    <xf numFmtId="3" fontId="52" fillId="0" borderId="65" xfId="6" applyNumberFormat="1" applyFont="1" applyFill="1" applyBorder="1" applyAlignment="1">
      <alignment horizontal="center" vertical="center"/>
    </xf>
    <xf numFmtId="3" fontId="37" fillId="9" borderId="65" xfId="6" applyNumberFormat="1" applyFont="1" applyFill="1" applyBorder="1" applyAlignment="1">
      <alignment horizontal="right" vertical="center"/>
    </xf>
    <xf numFmtId="3" fontId="51" fillId="0" borderId="66" xfId="6" applyNumberFormat="1" applyFont="1" applyFill="1" applyBorder="1" applyAlignment="1" applyProtection="1">
      <alignment horizontal="right" vertical="center"/>
      <protection locked="0"/>
    </xf>
    <xf numFmtId="3" fontId="51" fillId="9" borderId="66" xfId="6" applyNumberFormat="1" applyFont="1" applyFill="1" applyBorder="1" applyAlignment="1" applyProtection="1">
      <alignment horizontal="right" vertical="center"/>
      <protection locked="0"/>
    </xf>
    <xf numFmtId="3" fontId="37" fillId="9" borderId="65" xfId="6" applyNumberFormat="1" applyFont="1" applyFill="1" applyBorder="1" applyAlignment="1" applyProtection="1">
      <alignment horizontal="right" vertical="center"/>
      <protection locked="0"/>
    </xf>
    <xf numFmtId="3" fontId="49" fillId="9" borderId="67" xfId="6" applyNumberFormat="1" applyFont="1" applyFill="1" applyBorder="1" applyAlignment="1" applyProtection="1">
      <alignment horizontal="right" vertical="center"/>
      <protection locked="0"/>
    </xf>
    <xf numFmtId="3" fontId="51" fillId="9" borderId="65" xfId="6" applyNumberFormat="1" applyFont="1" applyFill="1" applyBorder="1" applyAlignment="1">
      <alignment horizontal="right" vertical="center"/>
    </xf>
    <xf numFmtId="164" fontId="51" fillId="9" borderId="65" xfId="6" applyNumberFormat="1" applyFont="1" applyFill="1" applyBorder="1" applyAlignment="1">
      <alignment horizontal="right" vertical="center"/>
    </xf>
    <xf numFmtId="3" fontId="52" fillId="9" borderId="68" xfId="6" applyNumberFormat="1" applyFont="1" applyFill="1" applyBorder="1" applyAlignment="1">
      <alignment horizontal="right" vertical="center"/>
    </xf>
    <xf numFmtId="3" fontId="52" fillId="0" borderId="65" xfId="6" applyNumberFormat="1" applyFont="1" applyFill="1" applyBorder="1" applyAlignment="1">
      <alignment horizontal="right" vertical="center"/>
    </xf>
    <xf numFmtId="3" fontId="52" fillId="0" borderId="61" xfId="6" applyNumberFormat="1" applyFont="1" applyFill="1" applyBorder="1" applyAlignment="1">
      <alignment horizontal="center" vertical="center"/>
    </xf>
    <xf numFmtId="3" fontId="37" fillId="9" borderId="61" xfId="6" applyNumberFormat="1" applyFont="1" applyFill="1" applyBorder="1" applyAlignment="1">
      <alignment horizontal="right" vertical="center"/>
    </xf>
    <xf numFmtId="3" fontId="51" fillId="0" borderId="60" xfId="6" applyNumberFormat="1" applyFont="1" applyFill="1" applyBorder="1" applyAlignment="1" applyProtection="1">
      <alignment horizontal="right" vertical="center"/>
      <protection locked="0"/>
    </xf>
    <xf numFmtId="3" fontId="51" fillId="9" borderId="75" xfId="6" applyNumberFormat="1" applyFont="1" applyFill="1" applyBorder="1" applyAlignment="1" applyProtection="1">
      <alignment horizontal="right" vertical="center"/>
      <protection locked="0"/>
    </xf>
    <xf numFmtId="3" fontId="37" fillId="9" borderId="61" xfId="6" applyNumberFormat="1" applyFont="1" applyFill="1" applyBorder="1" applyAlignment="1" applyProtection="1">
      <alignment horizontal="right" vertical="center"/>
      <protection locked="0"/>
    </xf>
    <xf numFmtId="3" fontId="49" fillId="9" borderId="53" xfId="6" applyNumberFormat="1" applyFont="1" applyFill="1" applyBorder="1" applyAlignment="1" applyProtection="1">
      <alignment horizontal="right" vertical="center"/>
      <protection locked="0"/>
    </xf>
    <xf numFmtId="3" fontId="51" fillId="9" borderId="61" xfId="6" applyNumberFormat="1" applyFont="1" applyFill="1" applyBorder="1" applyAlignment="1">
      <alignment horizontal="right" vertical="center"/>
    </xf>
    <xf numFmtId="164" fontId="51" fillId="9" borderId="61" xfId="6" applyNumberFormat="1" applyFont="1" applyFill="1" applyBorder="1" applyAlignment="1">
      <alignment horizontal="right" vertical="center"/>
    </xf>
    <xf numFmtId="3" fontId="52" fillId="9" borderId="63" xfId="6" applyNumberFormat="1" applyFont="1" applyFill="1" applyBorder="1" applyAlignment="1">
      <alignment horizontal="right" vertical="center"/>
    </xf>
    <xf numFmtId="3" fontId="52" fillId="0" borderId="61" xfId="6" applyNumberFormat="1" applyFont="1" applyFill="1" applyBorder="1" applyAlignment="1">
      <alignment horizontal="right" vertical="center"/>
    </xf>
    <xf numFmtId="3" fontId="52" fillId="0" borderId="67" xfId="6" applyNumberFormat="1" applyFont="1" applyFill="1" applyBorder="1" applyAlignment="1">
      <alignment horizontal="center" vertical="center"/>
    </xf>
    <xf numFmtId="3" fontId="52" fillId="0" borderId="40" xfId="6" applyNumberFormat="1" applyFont="1" applyFill="1" applyBorder="1" applyAlignment="1" applyProtection="1">
      <alignment horizontal="right" vertical="center"/>
      <protection locked="0"/>
    </xf>
    <xf numFmtId="3" fontId="52" fillId="9" borderId="40" xfId="6" applyNumberFormat="1" applyFont="1" applyFill="1" applyBorder="1" applyAlignment="1" applyProtection="1">
      <alignment horizontal="right" vertical="center"/>
      <protection locked="0"/>
    </xf>
    <xf numFmtId="3" fontId="43" fillId="9" borderId="67" xfId="6" applyNumberFormat="1" applyFont="1" applyFill="1" applyBorder="1" applyAlignment="1" applyProtection="1">
      <alignment horizontal="right" vertical="center"/>
      <protection locked="0"/>
    </xf>
    <xf numFmtId="3" fontId="43" fillId="9" borderId="73" xfId="6" applyNumberFormat="1" applyFont="1" applyFill="1" applyBorder="1" applyAlignment="1" applyProtection="1">
      <alignment horizontal="right" vertical="center"/>
      <protection locked="0"/>
    </xf>
    <xf numFmtId="3" fontId="51" fillId="9" borderId="67" xfId="6" applyNumberFormat="1" applyFont="1" applyFill="1" applyBorder="1" applyAlignment="1">
      <alignment horizontal="right" vertical="center"/>
    </xf>
    <xf numFmtId="164" fontId="51" fillId="9" borderId="67" xfId="6" applyNumberFormat="1" applyFont="1" applyFill="1" applyBorder="1" applyAlignment="1">
      <alignment horizontal="right" vertical="center"/>
    </xf>
    <xf numFmtId="3" fontId="52" fillId="9" borderId="73" xfId="6" applyNumberFormat="1" applyFont="1" applyFill="1" applyBorder="1" applyAlignment="1">
      <alignment horizontal="right" vertical="center"/>
    </xf>
    <xf numFmtId="3" fontId="52" fillId="0" borderId="67" xfId="6" applyNumberFormat="1" applyFont="1" applyFill="1" applyBorder="1" applyAlignment="1">
      <alignment horizontal="right" vertical="center"/>
    </xf>
    <xf numFmtId="3" fontId="52" fillId="0" borderId="66" xfId="6" applyNumberFormat="1" applyFont="1" applyFill="1" applyBorder="1" applyAlignment="1" applyProtection="1">
      <alignment horizontal="right" vertical="center"/>
      <protection locked="0"/>
    </xf>
    <xf numFmtId="3" fontId="52" fillId="9" borderId="66" xfId="6" applyNumberFormat="1" applyFont="1" applyFill="1" applyBorder="1" applyAlignment="1" applyProtection="1">
      <alignment horizontal="right" vertical="center"/>
      <protection locked="0"/>
    </xf>
    <xf numFmtId="3" fontId="52" fillId="0" borderId="64" xfId="6" applyNumberFormat="1" applyFont="1" applyFill="1" applyBorder="1" applyAlignment="1">
      <alignment horizontal="center" vertical="center"/>
    </xf>
    <xf numFmtId="3" fontId="52" fillId="0" borderId="69" xfId="6" applyNumberFormat="1" applyFont="1" applyFill="1" applyBorder="1" applyAlignment="1" applyProtection="1">
      <alignment horizontal="right" vertical="center"/>
      <protection locked="0"/>
    </xf>
    <xf numFmtId="3" fontId="52" fillId="9" borderId="41" xfId="6" applyNumberFormat="1" applyFont="1" applyFill="1" applyBorder="1" applyAlignment="1" applyProtection="1">
      <alignment horizontal="right" vertical="center"/>
      <protection locked="0"/>
    </xf>
    <xf numFmtId="3" fontId="52" fillId="9" borderId="71" xfId="6" applyNumberFormat="1" applyFont="1" applyFill="1" applyBorder="1" applyAlignment="1">
      <alignment horizontal="right" vertical="center"/>
    </xf>
    <xf numFmtId="3" fontId="52" fillId="0" borderId="64" xfId="6" applyNumberFormat="1" applyFont="1" applyFill="1" applyBorder="1" applyAlignment="1">
      <alignment horizontal="right" vertical="center"/>
    </xf>
    <xf numFmtId="0" fontId="46" fillId="10" borderId="48" xfId="6" applyFont="1" applyFill="1" applyBorder="1" applyAlignment="1">
      <alignment horizontal="left" vertical="center" indent="1"/>
    </xf>
    <xf numFmtId="3" fontId="51" fillId="10" borderId="55" xfId="6" applyNumberFormat="1" applyFont="1" applyFill="1" applyBorder="1" applyAlignment="1">
      <alignment horizontal="center" vertical="center"/>
    </xf>
    <xf numFmtId="3" fontId="51" fillId="9" borderId="55" xfId="6" applyNumberFormat="1" applyFont="1" applyFill="1" applyBorder="1" applyAlignment="1">
      <alignment horizontal="right" vertical="center"/>
    </xf>
    <xf numFmtId="3" fontId="51" fillId="9" borderId="48" xfId="6" applyNumberFormat="1" applyFont="1" applyFill="1" applyBorder="1" applyAlignment="1" applyProtection="1">
      <alignment horizontal="right" vertical="center"/>
    </xf>
    <xf numFmtId="3" fontId="51" fillId="9" borderId="55" xfId="6" applyNumberFormat="1" applyFont="1" applyFill="1" applyBorder="1" applyAlignment="1" applyProtection="1">
      <alignment horizontal="right" vertical="center"/>
    </xf>
    <xf numFmtId="164" fontId="51" fillId="9" borderId="55" xfId="6" applyNumberFormat="1" applyFont="1" applyFill="1" applyBorder="1" applyAlignment="1">
      <alignment horizontal="right" vertical="center"/>
    </xf>
    <xf numFmtId="3" fontId="52" fillId="9" borderId="72" xfId="6" applyNumberFormat="1" applyFont="1" applyFill="1" applyBorder="1" applyAlignment="1" applyProtection="1">
      <alignment horizontal="right" vertical="center"/>
      <protection locked="0"/>
    </xf>
    <xf numFmtId="3" fontId="43" fillId="9" borderId="53" xfId="6" applyNumberFormat="1" applyFont="1" applyFill="1" applyBorder="1" applyAlignment="1" applyProtection="1">
      <alignment horizontal="right" vertical="center"/>
      <protection locked="0"/>
    </xf>
    <xf numFmtId="164" fontId="51" fillId="9" borderId="64" xfId="6" applyNumberFormat="1" applyFont="1" applyFill="1" applyBorder="1" applyAlignment="1">
      <alignment horizontal="right" vertical="center"/>
    </xf>
    <xf numFmtId="3" fontId="51" fillId="9" borderId="28" xfId="6" applyNumberFormat="1" applyFont="1" applyFill="1" applyBorder="1" applyAlignment="1">
      <alignment horizontal="right" vertical="center"/>
    </xf>
    <xf numFmtId="3" fontId="51" fillId="9" borderId="76" xfId="6" applyNumberFormat="1" applyFont="1" applyFill="1" applyBorder="1" applyAlignment="1">
      <alignment horizontal="right" vertical="center"/>
    </xf>
    <xf numFmtId="3" fontId="51" fillId="9" borderId="50" xfId="6" applyNumberFormat="1" applyFont="1" applyFill="1" applyBorder="1" applyAlignment="1">
      <alignment horizontal="right" vertical="center"/>
    </xf>
    <xf numFmtId="0" fontId="42" fillId="0" borderId="41" xfId="6" applyFont="1" applyFill="1" applyBorder="1" applyAlignment="1">
      <alignment horizontal="left" vertical="center" indent="1"/>
    </xf>
    <xf numFmtId="3" fontId="51" fillId="0" borderId="56" xfId="6" applyNumberFormat="1" applyFont="1" applyFill="1" applyBorder="1" applyAlignment="1">
      <alignment horizontal="center" vertical="center"/>
    </xf>
    <xf numFmtId="3" fontId="51" fillId="0" borderId="50" xfId="6" applyNumberFormat="1" applyFont="1" applyFill="1" applyBorder="1" applyAlignment="1">
      <alignment horizontal="right" vertical="center"/>
    </xf>
    <xf numFmtId="3" fontId="51" fillId="0" borderId="75" xfId="6" applyNumberFormat="1" applyFont="1" applyFill="1" applyBorder="1" applyAlignment="1" applyProtection="1">
      <alignment horizontal="right" vertical="center"/>
      <protection locked="0"/>
    </xf>
    <xf numFmtId="3" fontId="43" fillId="0" borderId="56" xfId="6" applyNumberFormat="1" applyFont="1" applyFill="1" applyBorder="1" applyAlignment="1">
      <alignment horizontal="right" vertical="center"/>
    </xf>
    <xf numFmtId="3" fontId="43" fillId="0" borderId="0" xfId="6" applyNumberFormat="1" applyFont="1" applyFill="1" applyBorder="1" applyAlignment="1">
      <alignment horizontal="right" vertical="center"/>
    </xf>
    <xf numFmtId="3" fontId="43" fillId="0" borderId="51" xfId="6" applyNumberFormat="1" applyFont="1" applyFill="1" applyBorder="1" applyAlignment="1" applyProtection="1">
      <alignment horizontal="right" vertical="center"/>
      <protection locked="0"/>
    </xf>
    <xf numFmtId="3" fontId="51" fillId="0" borderId="72" xfId="6" applyNumberFormat="1" applyFont="1" applyFill="1" applyBorder="1" applyAlignment="1">
      <alignment horizontal="right" vertical="center"/>
    </xf>
    <xf numFmtId="164" fontId="51" fillId="0" borderId="58" xfId="6" applyNumberFormat="1" applyFont="1" applyFill="1" applyBorder="1" applyAlignment="1">
      <alignment horizontal="right" vertical="center"/>
    </xf>
    <xf numFmtId="0" fontId="43" fillId="0" borderId="0" xfId="6" applyFont="1" applyFill="1" applyAlignment="1">
      <alignment horizontal="right" vertical="center"/>
    </xf>
    <xf numFmtId="0" fontId="43" fillId="0" borderId="0" xfId="6" applyFont="1" applyFill="1" applyAlignment="1">
      <alignment vertical="center"/>
    </xf>
    <xf numFmtId="0" fontId="46" fillId="10" borderId="57" xfId="6" applyFont="1" applyFill="1" applyBorder="1" applyAlignment="1">
      <alignment horizontal="left" vertical="center" indent="1"/>
    </xf>
    <xf numFmtId="3" fontId="51" fillId="9" borderId="48" xfId="6" applyNumberFormat="1" applyFont="1" applyFill="1" applyBorder="1" applyAlignment="1">
      <alignment horizontal="right" vertical="center"/>
    </xf>
    <xf numFmtId="3" fontId="51" fillId="9" borderId="49" xfId="6" applyNumberFormat="1" applyFont="1" applyFill="1" applyBorder="1" applyAlignment="1">
      <alignment horizontal="right" vertical="center"/>
    </xf>
    <xf numFmtId="3" fontId="51" fillId="9" borderId="72" xfId="6" applyNumberFormat="1" applyFont="1" applyFill="1" applyBorder="1" applyAlignment="1">
      <alignment horizontal="right" vertical="center"/>
    </xf>
    <xf numFmtId="3" fontId="51" fillId="10" borderId="55" xfId="6" applyNumberFormat="1" applyFont="1" applyFill="1" applyBorder="1" applyAlignment="1">
      <alignment horizontal="right" vertical="center"/>
    </xf>
    <xf numFmtId="3" fontId="51" fillId="10" borderId="48" xfId="6" applyNumberFormat="1" applyFont="1" applyFill="1" applyBorder="1" applyAlignment="1">
      <alignment horizontal="right" vertical="center"/>
    </xf>
    <xf numFmtId="3" fontId="51" fillId="10" borderId="49" xfId="6" applyNumberFormat="1" applyFont="1" applyFill="1" applyBorder="1" applyAlignment="1">
      <alignment horizontal="right" vertical="center"/>
    </xf>
    <xf numFmtId="3" fontId="51" fillId="10" borderId="50" xfId="6" applyNumberFormat="1" applyFont="1" applyFill="1" applyBorder="1" applyAlignment="1">
      <alignment horizontal="right" vertical="center"/>
    </xf>
    <xf numFmtId="3" fontId="51" fillId="10" borderId="72" xfId="6" applyNumberFormat="1" applyFont="1" applyFill="1" applyBorder="1" applyAlignment="1">
      <alignment horizontal="right" vertical="center"/>
    </xf>
    <xf numFmtId="164" fontId="51" fillId="10" borderId="58" xfId="6" applyNumberFormat="1" applyFont="1" applyFill="1" applyBorder="1" applyAlignment="1">
      <alignment horizontal="right" vertical="center"/>
    </xf>
    <xf numFmtId="0" fontId="46" fillId="10" borderId="75" xfId="6" applyFont="1" applyFill="1" applyBorder="1" applyAlignment="1">
      <alignment horizontal="left" vertical="center" indent="1"/>
    </xf>
    <xf numFmtId="3" fontId="51" fillId="10" borderId="53" xfId="6" applyNumberFormat="1" applyFont="1" applyFill="1" applyBorder="1" applyAlignment="1">
      <alignment horizontal="center" vertical="center"/>
    </xf>
    <xf numFmtId="164" fontId="51" fillId="10" borderId="55" xfId="6" applyNumberFormat="1" applyFont="1" applyFill="1" applyBorder="1" applyAlignment="1">
      <alignment horizontal="right" vertical="center"/>
    </xf>
    <xf numFmtId="0" fontId="45" fillId="0" borderId="0" xfId="6" applyFont="1" applyFill="1" applyBorder="1" applyAlignment="1">
      <alignment horizontal="left" vertical="center" indent="1"/>
    </xf>
    <xf numFmtId="0" fontId="46" fillId="0" borderId="0" xfId="6" applyFont="1" applyFill="1" applyBorder="1" applyAlignment="1">
      <alignment horizontal="left" vertical="center" indent="1"/>
    </xf>
    <xf numFmtId="0" fontId="17" fillId="0" borderId="0" xfId="1" applyFont="1" applyAlignment="1">
      <alignment horizontal="right" vertical="center"/>
    </xf>
    <xf numFmtId="0" fontId="1" fillId="0" borderId="0" xfId="6" applyFont="1" applyAlignment="1">
      <alignment vertical="center"/>
    </xf>
    <xf numFmtId="0" fontId="1" fillId="0" borderId="0" xfId="6" applyFont="1" applyAlignment="1">
      <alignment horizontal="left" vertical="center" indent="1"/>
    </xf>
    <xf numFmtId="0" fontId="1" fillId="0" borderId="0" xfId="6" applyFont="1" applyAlignment="1">
      <alignment horizontal="center" vertical="center"/>
    </xf>
    <xf numFmtId="3" fontId="1" fillId="0" borderId="0" xfId="6" applyNumberFormat="1" applyFont="1" applyAlignment="1">
      <alignment vertical="center"/>
    </xf>
    <xf numFmtId="0" fontId="1" fillId="3" borderId="0" xfId="0" applyFont="1" applyFill="1" applyAlignment="1" applyProtection="1">
      <alignment horizontal="right" vertical="center" wrapText="1"/>
      <protection locked="0"/>
    </xf>
    <xf numFmtId="0" fontId="36" fillId="0" borderId="0" xfId="6" applyFont="1" applyAlignment="1">
      <alignment horizontal="left" vertical="center" indent="1"/>
    </xf>
    <xf numFmtId="0" fontId="1" fillId="0" borderId="0" xfId="6" applyFont="1" applyBorder="1" applyAlignment="1">
      <alignment horizontal="center" vertical="center"/>
    </xf>
    <xf numFmtId="0" fontId="1" fillId="0" borderId="0" xfId="6" applyFont="1" applyBorder="1" applyAlignment="1">
      <alignment vertical="center"/>
    </xf>
    <xf numFmtId="0" fontId="61" fillId="0" borderId="0" xfId="6" applyFont="1" applyFill="1" applyBorder="1" applyAlignment="1">
      <alignment horizontal="left" vertical="center"/>
    </xf>
    <xf numFmtId="0" fontId="4" fillId="7" borderId="19" xfId="6" applyFont="1" applyFill="1" applyBorder="1" applyAlignment="1">
      <alignment horizontal="center" vertical="center"/>
    </xf>
    <xf numFmtId="0" fontId="4" fillId="8" borderId="51" xfId="6" applyFont="1" applyFill="1" applyBorder="1" applyAlignment="1">
      <alignment horizontal="center" vertical="center"/>
    </xf>
    <xf numFmtId="0" fontId="4" fillId="7" borderId="54" xfId="6" applyFont="1" applyFill="1" applyBorder="1" applyAlignment="1">
      <alignment horizontal="center" vertical="center"/>
    </xf>
    <xf numFmtId="3" fontId="4" fillId="7" borderId="51" xfId="6" applyNumberFormat="1" applyFont="1" applyFill="1" applyBorder="1" applyAlignment="1">
      <alignment horizontal="center" vertical="center"/>
    </xf>
    <xf numFmtId="3" fontId="4" fillId="7" borderId="0" xfId="6" applyNumberFormat="1" applyFont="1" applyFill="1" applyBorder="1" applyAlignment="1">
      <alignment horizontal="center" vertical="center"/>
    </xf>
    <xf numFmtId="0" fontId="4" fillId="8" borderId="56" xfId="6" applyFont="1" applyFill="1" applyBorder="1" applyAlignment="1">
      <alignment horizontal="center" vertical="center"/>
    </xf>
    <xf numFmtId="0" fontId="4" fillId="8" borderId="53" xfId="6" applyFont="1" applyFill="1" applyBorder="1" applyAlignment="1">
      <alignment horizontal="center" vertical="center"/>
    </xf>
    <xf numFmtId="165" fontId="1" fillId="0" borderId="51" xfId="6" applyNumberFormat="1" applyFont="1" applyFill="1" applyBorder="1" applyAlignment="1">
      <alignment horizontal="center" vertical="center"/>
    </xf>
    <xf numFmtId="3" fontId="1" fillId="9" borderId="57" xfId="6" applyNumberFormat="1" applyFont="1" applyFill="1" applyBorder="1" applyAlignment="1">
      <alignment vertical="center"/>
    </xf>
    <xf numFmtId="3" fontId="1" fillId="9" borderId="72" xfId="6" applyNumberFormat="1" applyFont="1" applyFill="1" applyBorder="1" applyAlignment="1" applyProtection="1">
      <alignment horizontal="right" vertical="center"/>
      <protection locked="0"/>
    </xf>
    <xf numFmtId="3" fontId="1" fillId="9" borderId="58" xfId="6" applyNumberFormat="1" applyFont="1" applyFill="1" applyBorder="1" applyAlignment="1" applyProtection="1">
      <alignment horizontal="right" vertical="center"/>
      <protection locked="0"/>
    </xf>
    <xf numFmtId="3" fontId="1" fillId="9" borderId="74" xfId="6" applyNumberFormat="1" applyFont="1" applyFill="1" applyBorder="1" applyAlignment="1" applyProtection="1">
      <alignment horizontal="right" vertical="center"/>
      <protection locked="0"/>
    </xf>
    <xf numFmtId="0" fontId="1" fillId="0" borderId="0" xfId="6" applyFont="1" applyAlignment="1">
      <alignment horizontal="right" vertical="center"/>
    </xf>
    <xf numFmtId="3" fontId="4" fillId="9" borderId="58" xfId="6" applyNumberFormat="1" applyFont="1" applyFill="1" applyBorder="1" applyAlignment="1">
      <alignment horizontal="right" vertical="center"/>
    </xf>
    <xf numFmtId="3" fontId="37" fillId="9" borderId="52" xfId="6" applyNumberFormat="1" applyFont="1" applyFill="1" applyBorder="1" applyAlignment="1">
      <alignment horizontal="right" vertical="center"/>
    </xf>
    <xf numFmtId="3" fontId="37" fillId="0" borderId="52" xfId="6" applyNumberFormat="1" applyFont="1" applyFill="1" applyBorder="1" applyAlignment="1">
      <alignment horizontal="right" vertical="center"/>
    </xf>
    <xf numFmtId="165" fontId="1" fillId="0" borderId="61" xfId="6" applyNumberFormat="1" applyFont="1" applyBorder="1" applyAlignment="1">
      <alignment horizontal="center" vertical="center"/>
    </xf>
    <xf numFmtId="4" fontId="43" fillId="9" borderId="61" xfId="6" applyNumberFormat="1" applyFont="1" applyFill="1" applyBorder="1" applyAlignment="1">
      <alignment horizontal="right" vertical="center"/>
    </xf>
    <xf numFmtId="4" fontId="1" fillId="9" borderId="60" xfId="6" applyNumberFormat="1" applyFont="1" applyFill="1" applyBorder="1" applyAlignment="1" applyProtection="1">
      <alignment horizontal="right" vertical="center"/>
      <protection locked="0"/>
    </xf>
    <xf numFmtId="4" fontId="1" fillId="9" borderId="64" xfId="6" applyNumberFormat="1" applyFont="1" applyFill="1" applyBorder="1" applyAlignment="1" applyProtection="1">
      <alignment horizontal="right" vertical="center"/>
      <protection locked="0"/>
    </xf>
    <xf numFmtId="4" fontId="1" fillId="9" borderId="71" xfId="6" applyNumberFormat="1" applyFont="1" applyFill="1" applyBorder="1" applyAlignment="1" applyProtection="1">
      <alignment horizontal="right" vertical="center"/>
      <protection locked="0"/>
    </xf>
    <xf numFmtId="4" fontId="4" fillId="9" borderId="64" xfId="6" applyNumberFormat="1" applyFont="1" applyFill="1" applyBorder="1" applyAlignment="1">
      <alignment horizontal="right" vertical="center"/>
    </xf>
    <xf numFmtId="4" fontId="37" fillId="9" borderId="63" xfId="6" applyNumberFormat="1" applyFont="1" applyFill="1" applyBorder="1" applyAlignment="1">
      <alignment horizontal="right" vertical="center"/>
    </xf>
    <xf numFmtId="4" fontId="37" fillId="0" borderId="63" xfId="6" applyNumberFormat="1" applyFont="1" applyFill="1" applyBorder="1" applyAlignment="1">
      <alignment horizontal="right" vertical="center"/>
    </xf>
    <xf numFmtId="3" fontId="1" fillId="0" borderId="58" xfId="6" applyNumberFormat="1" applyFont="1" applyBorder="1" applyAlignment="1">
      <alignment horizontal="center" vertical="center"/>
    </xf>
    <xf numFmtId="3" fontId="1" fillId="9" borderId="58" xfId="6" applyNumberFormat="1" applyFont="1" applyFill="1" applyBorder="1" applyAlignment="1">
      <alignment horizontal="right" vertical="center"/>
    </xf>
    <xf numFmtId="3" fontId="1" fillId="0" borderId="65" xfId="6" applyNumberFormat="1" applyFont="1" applyBorder="1" applyAlignment="1">
      <alignment horizontal="center" vertical="center"/>
    </xf>
    <xf numFmtId="3" fontId="1" fillId="9" borderId="66" xfId="6" applyNumberFormat="1" applyFont="1" applyFill="1" applyBorder="1" applyAlignment="1" applyProtection="1">
      <alignment horizontal="right" vertical="center"/>
      <protection locked="0"/>
    </xf>
    <xf numFmtId="3" fontId="1" fillId="9" borderId="65" xfId="6" applyNumberFormat="1" applyFont="1" applyFill="1" applyBorder="1" applyAlignment="1" applyProtection="1">
      <alignment horizontal="right" vertical="center"/>
      <protection locked="0"/>
    </xf>
    <xf numFmtId="3" fontId="1" fillId="9" borderId="65" xfId="6" applyNumberFormat="1" applyFont="1" applyFill="1" applyBorder="1" applyAlignment="1">
      <alignment horizontal="right" vertical="center"/>
    </xf>
    <xf numFmtId="3" fontId="1" fillId="0" borderId="53" xfId="6" applyNumberFormat="1" applyFont="1" applyFill="1" applyBorder="1" applyAlignment="1">
      <alignment horizontal="center" vertical="center"/>
    </xf>
    <xf numFmtId="3" fontId="1" fillId="9" borderId="69" xfId="6" applyNumberFormat="1" applyFont="1" applyFill="1" applyBorder="1" applyAlignment="1" applyProtection="1">
      <alignment horizontal="right" vertical="center"/>
      <protection locked="0"/>
    </xf>
    <xf numFmtId="3" fontId="1" fillId="9" borderId="61" xfId="6" applyNumberFormat="1" applyFont="1" applyFill="1" applyBorder="1" applyAlignment="1">
      <alignment horizontal="right" vertical="center"/>
    </xf>
    <xf numFmtId="3" fontId="4" fillId="9" borderId="55" xfId="6" applyNumberFormat="1" applyFont="1" applyFill="1" applyBorder="1" applyAlignment="1">
      <alignment horizontal="right" vertical="center"/>
    </xf>
    <xf numFmtId="3" fontId="1" fillId="0" borderId="51" xfId="6" applyNumberFormat="1" applyFont="1" applyFill="1" applyBorder="1" applyAlignment="1">
      <alignment horizontal="center" vertical="center"/>
    </xf>
    <xf numFmtId="3" fontId="1" fillId="9" borderId="40" xfId="6" applyNumberFormat="1" applyFont="1" applyFill="1" applyBorder="1" applyAlignment="1" applyProtection="1">
      <alignment horizontal="right" vertical="center"/>
      <protection locked="0"/>
    </xf>
    <xf numFmtId="3" fontId="1" fillId="9" borderId="67" xfId="6" applyNumberFormat="1" applyFont="1" applyFill="1" applyBorder="1" applyAlignment="1">
      <alignment horizontal="right" vertical="center"/>
    </xf>
    <xf numFmtId="3" fontId="1" fillId="0" borderId="61" xfId="6" applyNumberFormat="1" applyFont="1" applyBorder="1" applyAlignment="1">
      <alignment horizontal="center" vertical="center"/>
    </xf>
    <xf numFmtId="3" fontId="1" fillId="9" borderId="60" xfId="6" applyNumberFormat="1" applyFont="1" applyFill="1" applyBorder="1" applyAlignment="1" applyProtection="1">
      <alignment horizontal="right" vertical="center"/>
      <protection locked="0"/>
    </xf>
    <xf numFmtId="3" fontId="1" fillId="9" borderId="61" xfId="6" applyNumberFormat="1" applyFont="1" applyFill="1" applyBorder="1" applyAlignment="1" applyProtection="1">
      <alignment horizontal="right" vertical="center"/>
      <protection locked="0"/>
    </xf>
    <xf numFmtId="3" fontId="1" fillId="9" borderId="64" xfId="6" applyNumberFormat="1" applyFont="1" applyFill="1" applyBorder="1" applyAlignment="1">
      <alignment horizontal="right" vertical="center"/>
    </xf>
    <xf numFmtId="3" fontId="4" fillId="9" borderId="58" xfId="6" applyNumberFormat="1" applyFont="1" applyFill="1" applyBorder="1" applyAlignment="1" applyProtection="1">
      <alignment horizontal="right" vertical="center"/>
      <protection locked="0"/>
    </xf>
    <xf numFmtId="3" fontId="4" fillId="9" borderId="65" xfId="6" applyNumberFormat="1" applyFont="1" applyFill="1" applyBorder="1" applyAlignment="1" applyProtection="1">
      <alignment horizontal="right" vertical="center"/>
      <protection locked="0"/>
    </xf>
    <xf numFmtId="3" fontId="4" fillId="9" borderId="67" xfId="6" applyNumberFormat="1" applyFont="1" applyFill="1" applyBorder="1" applyAlignment="1" applyProtection="1">
      <alignment horizontal="right" vertical="center"/>
      <protection locked="0"/>
    </xf>
    <xf numFmtId="3" fontId="51" fillId="9" borderId="60" xfId="6" applyNumberFormat="1" applyFont="1" applyFill="1" applyBorder="1" applyAlignment="1" applyProtection="1">
      <alignment horizontal="right" vertical="center"/>
      <protection locked="0"/>
    </xf>
    <xf numFmtId="3" fontId="4" fillId="9" borderId="61" xfId="6" applyNumberFormat="1" applyFont="1" applyFill="1" applyBorder="1" applyAlignment="1" applyProtection="1">
      <alignment horizontal="right" vertical="center"/>
      <protection locked="0"/>
    </xf>
    <xf numFmtId="3" fontId="4" fillId="9" borderId="53" xfId="6" applyNumberFormat="1" applyFont="1" applyFill="1" applyBorder="1" applyAlignment="1" applyProtection="1">
      <alignment horizontal="right" vertical="center"/>
      <protection locked="0"/>
    </xf>
    <xf numFmtId="3" fontId="1" fillId="9" borderId="67" xfId="6" applyNumberFormat="1" applyFont="1" applyFill="1" applyBorder="1" applyAlignment="1" applyProtection="1">
      <alignment horizontal="right" vertical="center"/>
      <protection locked="0"/>
    </xf>
    <xf numFmtId="3" fontId="1" fillId="9" borderId="73" xfId="6" applyNumberFormat="1" applyFont="1" applyFill="1" applyBorder="1" applyAlignment="1" applyProtection="1">
      <alignment horizontal="right" vertical="center"/>
      <protection locked="0"/>
    </xf>
    <xf numFmtId="3" fontId="52" fillId="9" borderId="69" xfId="6" applyNumberFormat="1" applyFont="1" applyFill="1" applyBorder="1" applyAlignment="1" applyProtection="1">
      <alignment horizontal="right" vertical="center"/>
      <protection locked="0"/>
    </xf>
    <xf numFmtId="3" fontId="52" fillId="9" borderId="64" xfId="6" applyNumberFormat="1" applyFont="1" applyFill="1" applyBorder="1" applyAlignment="1">
      <alignment horizontal="right" vertical="center"/>
    </xf>
    <xf numFmtId="3" fontId="51" fillId="9" borderId="53" xfId="6" applyNumberFormat="1" applyFont="1" applyFill="1" applyBorder="1" applyAlignment="1">
      <alignment horizontal="right" vertical="center"/>
    </xf>
    <xf numFmtId="3" fontId="1" fillId="0" borderId="56" xfId="6" applyNumberFormat="1" applyFont="1" applyFill="1" applyBorder="1" applyAlignment="1">
      <alignment horizontal="right" vertical="center"/>
    </xf>
    <xf numFmtId="3" fontId="1" fillId="0" borderId="0" xfId="6" applyNumberFormat="1" applyFont="1" applyFill="1" applyBorder="1" applyAlignment="1">
      <alignment horizontal="right" vertical="center"/>
    </xf>
    <xf numFmtId="3" fontId="1" fillId="0" borderId="51" xfId="6" applyNumberFormat="1" applyFont="1" applyFill="1" applyBorder="1" applyAlignment="1" applyProtection="1">
      <alignment horizontal="right" vertical="center"/>
      <protection locked="0"/>
    </xf>
    <xf numFmtId="0" fontId="1" fillId="0" borderId="0" xfId="6" applyFont="1" applyFill="1" applyAlignment="1">
      <alignment horizontal="right" vertical="center"/>
    </xf>
    <xf numFmtId="0" fontId="1" fillId="0" borderId="0" xfId="6" applyFont="1" applyFill="1" applyAlignment="1">
      <alignment vertical="center"/>
    </xf>
    <xf numFmtId="0" fontId="47" fillId="0" borderId="0" xfId="6" applyFont="1" applyAlignment="1">
      <alignment horizontal="left" vertical="center" indent="1"/>
    </xf>
    <xf numFmtId="0" fontId="4" fillId="0" borderId="0" xfId="6" applyFont="1" applyAlignment="1">
      <alignment horizontal="center" vertical="center"/>
    </xf>
    <xf numFmtId="0" fontId="4" fillId="0" borderId="0" xfId="6" applyFont="1" applyAlignment="1">
      <alignment vertical="center"/>
    </xf>
    <xf numFmtId="3" fontId="4" fillId="0" borderId="0" xfId="6" applyNumberFormat="1" applyFont="1" applyAlignment="1">
      <alignment vertical="center"/>
    </xf>
    <xf numFmtId="3" fontId="1" fillId="9" borderId="51" xfId="6" applyNumberFormat="1" applyFont="1" applyFill="1" applyBorder="1" applyAlignment="1" applyProtection="1">
      <alignment horizontal="right"/>
      <protection locked="0"/>
    </xf>
    <xf numFmtId="3" fontId="44" fillId="9" borderId="74" xfId="6" applyNumberFormat="1" applyFont="1" applyFill="1" applyBorder="1" applyAlignment="1">
      <alignment horizontal="right"/>
    </xf>
    <xf numFmtId="3" fontId="44" fillId="9" borderId="63" xfId="6" applyNumberFormat="1" applyFont="1" applyFill="1" applyBorder="1" applyAlignment="1">
      <alignment horizontal="right"/>
    </xf>
    <xf numFmtId="3" fontId="44" fillId="9" borderId="73" xfId="6" applyNumberFormat="1" applyFont="1" applyFill="1" applyBorder="1" applyAlignment="1">
      <alignment horizontal="right"/>
    </xf>
    <xf numFmtId="3" fontId="37" fillId="9" borderId="23" xfId="6" applyNumberFormat="1" applyFont="1" applyFill="1" applyBorder="1" applyAlignment="1">
      <alignment horizontal="right"/>
    </xf>
    <xf numFmtId="3" fontId="37" fillId="0" borderId="58" xfId="6" applyNumberFormat="1" applyFont="1" applyFill="1" applyBorder="1" applyAlignment="1">
      <alignment horizontal="right"/>
    </xf>
    <xf numFmtId="164" fontId="37" fillId="0" borderId="74" xfId="6" applyNumberFormat="1" applyFont="1" applyFill="1" applyBorder="1" applyAlignment="1">
      <alignment horizontal="right"/>
    </xf>
    <xf numFmtId="3" fontId="37" fillId="10" borderId="49" xfId="6" applyNumberFormat="1" applyFont="1" applyFill="1" applyBorder="1" applyAlignment="1">
      <alignment horizontal="right"/>
    </xf>
    <xf numFmtId="3" fontId="37" fillId="10" borderId="58" xfId="6" applyNumberFormat="1" applyFont="1" applyFill="1" applyBorder="1" applyAlignment="1">
      <alignment horizontal="right"/>
    </xf>
    <xf numFmtId="164" fontId="37" fillId="10" borderId="74" xfId="6" applyNumberFormat="1" applyFont="1" applyFill="1" applyBorder="1" applyAlignment="1">
      <alignment horizontal="right"/>
    </xf>
    <xf numFmtId="164" fontId="37" fillId="10" borderId="50" xfId="6" applyNumberFormat="1" applyFont="1" applyFill="1" applyBorder="1" applyAlignment="1">
      <alignment horizontal="right"/>
    </xf>
    <xf numFmtId="0" fontId="38" fillId="0" borderId="0" xfId="6" applyFont="1" applyAlignment="1">
      <alignment vertical="center"/>
    </xf>
    <xf numFmtId="165" fontId="1" fillId="0" borderId="56" xfId="6" applyNumberFormat="1" applyFont="1" applyFill="1" applyBorder="1" applyAlignment="1">
      <alignment horizontal="center"/>
    </xf>
    <xf numFmtId="164" fontId="37" fillId="9" borderId="71" xfId="6" applyNumberFormat="1" applyFont="1" applyFill="1" applyBorder="1" applyAlignment="1">
      <alignment horizontal="right"/>
    </xf>
    <xf numFmtId="3" fontId="37" fillId="9" borderId="54" xfId="6" applyNumberFormat="1" applyFont="1" applyFill="1" applyBorder="1" applyAlignment="1">
      <alignment horizontal="right"/>
    </xf>
    <xf numFmtId="164" fontId="37" fillId="9" borderId="54" xfId="6" applyNumberFormat="1" applyFont="1" applyFill="1" applyBorder="1" applyAlignment="1">
      <alignment horizontal="right"/>
    </xf>
    <xf numFmtId="14" fontId="1" fillId="0" borderId="0" xfId="6" applyNumberFormat="1" applyFont="1" applyAlignment="1">
      <alignment horizontal="left" indent="1"/>
    </xf>
    <xf numFmtId="14" fontId="1" fillId="0" borderId="0" xfId="6" applyNumberFormat="1" applyFont="1" applyAlignment="1">
      <alignment horizontal="left"/>
    </xf>
    <xf numFmtId="3" fontId="43" fillId="9" borderId="48" xfId="6" applyNumberFormat="1" applyFont="1" applyFill="1" applyBorder="1" applyAlignment="1">
      <alignment horizontal="right"/>
    </xf>
    <xf numFmtId="3" fontId="1" fillId="0" borderId="51" xfId="6" applyNumberFormat="1" applyFont="1" applyFill="1" applyBorder="1" applyAlignment="1">
      <alignment horizontal="center"/>
    </xf>
    <xf numFmtId="3" fontId="37" fillId="9" borderId="41" xfId="6" applyNumberFormat="1" applyFont="1" applyFill="1" applyBorder="1" applyAlignment="1">
      <alignment horizontal="right"/>
    </xf>
    <xf numFmtId="3" fontId="37" fillId="9" borderId="51" xfId="6" applyNumberFormat="1" applyFont="1" applyFill="1" applyBorder="1" applyAlignment="1">
      <alignment horizontal="right"/>
    </xf>
    <xf numFmtId="3" fontId="37" fillId="9" borderId="78" xfId="6" applyNumberFormat="1" applyFont="1" applyFill="1" applyBorder="1" applyAlignment="1">
      <alignment horizontal="right"/>
    </xf>
    <xf numFmtId="3" fontId="37" fillId="9" borderId="7" xfId="6" applyNumberFormat="1" applyFont="1" applyFill="1" applyBorder="1" applyAlignment="1">
      <alignment horizontal="right"/>
    </xf>
    <xf numFmtId="3" fontId="37" fillId="9" borderId="62" xfId="6" applyNumberFormat="1" applyFont="1" applyFill="1" applyBorder="1" applyAlignment="1">
      <alignment horizontal="right"/>
    </xf>
    <xf numFmtId="3" fontId="37" fillId="0" borderId="64" xfId="6" applyNumberFormat="1" applyFont="1" applyFill="1" applyBorder="1" applyAlignment="1">
      <alignment horizontal="right"/>
    </xf>
    <xf numFmtId="3" fontId="37" fillId="0" borderId="48" xfId="6" applyNumberFormat="1" applyFont="1" applyFill="1" applyBorder="1" applyAlignment="1">
      <alignment horizontal="right"/>
    </xf>
    <xf numFmtId="3" fontId="37" fillId="0" borderId="55" xfId="6" applyNumberFormat="1" applyFont="1" applyFill="1" applyBorder="1" applyAlignment="1">
      <alignment horizontal="right"/>
    </xf>
    <xf numFmtId="0" fontId="42" fillId="9" borderId="75" xfId="6" applyFont="1" applyFill="1" applyBorder="1" applyAlignment="1">
      <alignment horizontal="left" indent="1"/>
    </xf>
    <xf numFmtId="3" fontId="37" fillId="9" borderId="53" xfId="6" applyNumberFormat="1" applyFont="1" applyFill="1" applyBorder="1" applyAlignment="1">
      <alignment horizontal="center"/>
    </xf>
    <xf numFmtId="0" fontId="66" fillId="0" borderId="0" xfId="6" applyFont="1" applyAlignment="1">
      <alignment horizontal="left" indent="1"/>
    </xf>
    <xf numFmtId="0" fontId="4" fillId="7" borderId="19" xfId="6" applyFont="1" applyFill="1" applyBorder="1"/>
    <xf numFmtId="0" fontId="66" fillId="0" borderId="0" xfId="6" applyFont="1" applyAlignment="1">
      <alignment horizontal="center"/>
    </xf>
    <xf numFmtId="0" fontId="66" fillId="0" borderId="0" xfId="6" applyFont="1"/>
    <xf numFmtId="3" fontId="66" fillId="0" borderId="0" xfId="6" applyNumberFormat="1" applyFont="1"/>
    <xf numFmtId="3" fontId="43" fillId="18" borderId="52" xfId="6" applyNumberFormat="1" applyFont="1" applyFill="1" applyBorder="1" applyAlignment="1">
      <alignment horizontal="right"/>
    </xf>
    <xf numFmtId="3" fontId="43" fillId="18" borderId="40" xfId="6" applyNumberFormat="1" applyFont="1" applyFill="1" applyBorder="1" applyAlignment="1">
      <alignment horizontal="right"/>
    </xf>
    <xf numFmtId="3" fontId="43" fillId="18" borderId="51" xfId="6" applyNumberFormat="1" applyFont="1" applyFill="1" applyBorder="1" applyAlignment="1">
      <alignment horizontal="right"/>
    </xf>
    <xf numFmtId="3" fontId="1" fillId="18" borderId="0" xfId="6" applyNumberFormat="1" applyFont="1" applyFill="1" applyBorder="1" applyAlignment="1" applyProtection="1">
      <alignment horizontal="right"/>
      <protection locked="0"/>
    </xf>
    <xf numFmtId="3" fontId="1" fillId="18" borderId="51" xfId="6" applyNumberFormat="1" applyFont="1" applyFill="1" applyBorder="1" applyAlignment="1" applyProtection="1">
      <alignment horizontal="right"/>
      <protection locked="0"/>
    </xf>
    <xf numFmtId="3" fontId="1" fillId="18" borderId="77" xfId="6" applyNumberFormat="1" applyFont="1" applyFill="1" applyBorder="1" applyAlignment="1" applyProtection="1">
      <alignment horizontal="right"/>
      <protection locked="0"/>
    </xf>
    <xf numFmtId="165" fontId="37" fillId="18" borderId="56" xfId="6" applyNumberFormat="1" applyFont="1" applyFill="1" applyBorder="1" applyAlignment="1">
      <alignment horizontal="right"/>
    </xf>
    <xf numFmtId="3" fontId="37" fillId="18" borderId="59" xfId="6" applyNumberFormat="1" applyFont="1" applyFill="1" applyBorder="1" applyAlignment="1">
      <alignment horizontal="right"/>
    </xf>
    <xf numFmtId="3" fontId="4" fillId="18" borderId="58" xfId="6" applyNumberFormat="1" applyFont="1" applyFill="1" applyBorder="1" applyAlignment="1">
      <alignment horizontal="right"/>
    </xf>
    <xf numFmtId="3" fontId="49" fillId="18" borderId="52" xfId="6" applyNumberFormat="1" applyFont="1" applyFill="1" applyBorder="1" applyAlignment="1">
      <alignment horizontal="right"/>
    </xf>
    <xf numFmtId="4" fontId="43" fillId="18" borderId="63" xfId="6" applyNumberFormat="1" applyFont="1" applyFill="1" applyBorder="1" applyAlignment="1">
      <alignment horizontal="right"/>
    </xf>
    <xf numFmtId="4" fontId="43" fillId="18" borderId="60" xfId="6" applyNumberFormat="1" applyFont="1" applyFill="1" applyBorder="1" applyAlignment="1">
      <alignment horizontal="right"/>
    </xf>
    <xf numFmtId="4" fontId="43" fillId="18" borderId="61" xfId="6" applyNumberFormat="1" applyFont="1" applyFill="1" applyBorder="1" applyAlignment="1">
      <alignment horizontal="right"/>
    </xf>
    <xf numFmtId="4" fontId="1" fillId="18" borderId="62" xfId="6" applyNumberFormat="1" applyFont="1" applyFill="1" applyBorder="1" applyAlignment="1" applyProtection="1">
      <alignment horizontal="right"/>
      <protection locked="0"/>
    </xf>
    <xf numFmtId="4" fontId="1" fillId="18" borderId="61" xfId="6" applyNumberFormat="1" applyFont="1" applyFill="1" applyBorder="1" applyAlignment="1" applyProtection="1">
      <alignment horizontal="right"/>
      <protection locked="0"/>
    </xf>
    <xf numFmtId="165" fontId="37" fillId="18" borderId="61" xfId="6" applyNumberFormat="1" applyFont="1" applyFill="1" applyBorder="1" applyAlignment="1">
      <alignment horizontal="right"/>
    </xf>
    <xf numFmtId="3" fontId="37" fillId="18" borderId="63" xfId="6" applyNumberFormat="1" applyFont="1" applyFill="1" applyBorder="1" applyAlignment="1">
      <alignment horizontal="right"/>
    </xf>
    <xf numFmtId="4" fontId="4" fillId="18" borderId="64" xfId="6" applyNumberFormat="1" applyFont="1" applyFill="1" applyBorder="1" applyAlignment="1">
      <alignment horizontal="right"/>
    </xf>
    <xf numFmtId="4" fontId="49" fillId="18" borderId="63" xfId="6" applyNumberFormat="1" applyFont="1" applyFill="1" applyBorder="1" applyAlignment="1">
      <alignment horizontal="right"/>
    </xf>
    <xf numFmtId="3" fontId="43" fillId="18" borderId="68" xfId="6" applyNumberFormat="1" applyFont="1" applyFill="1" applyBorder="1" applyAlignment="1">
      <alignment horizontal="right"/>
    </xf>
    <xf numFmtId="3" fontId="37" fillId="18" borderId="40" xfId="6" applyNumberFormat="1" applyFont="1" applyFill="1" applyBorder="1" applyAlignment="1">
      <alignment horizontal="right"/>
    </xf>
    <xf numFmtId="3" fontId="43" fillId="18" borderId="67" xfId="6" applyNumberFormat="1" applyFont="1" applyFill="1" applyBorder="1" applyAlignment="1">
      <alignment horizontal="right"/>
    </xf>
    <xf numFmtId="3" fontId="1" fillId="18" borderId="7" xfId="6" applyNumberFormat="1" applyFont="1" applyFill="1" applyBorder="1" applyAlignment="1" applyProtection="1">
      <alignment horizontal="right"/>
      <protection locked="0"/>
    </xf>
    <xf numFmtId="3" fontId="1" fillId="18" borderId="65" xfId="6" applyNumberFormat="1" applyFont="1" applyFill="1" applyBorder="1" applyAlignment="1" applyProtection="1">
      <alignment horizontal="right"/>
      <protection locked="0"/>
    </xf>
    <xf numFmtId="3" fontId="1" fillId="18" borderId="58" xfId="6" applyNumberFormat="1" applyFont="1" applyFill="1" applyBorder="1" applyAlignment="1" applyProtection="1">
      <alignment horizontal="right"/>
      <protection locked="0"/>
    </xf>
    <xf numFmtId="3" fontId="37" fillId="18" borderId="65" xfId="6" applyNumberFormat="1" applyFont="1" applyFill="1" applyBorder="1" applyAlignment="1">
      <alignment horizontal="right"/>
    </xf>
    <xf numFmtId="3" fontId="37" fillId="18" borderId="68" xfId="6" applyNumberFormat="1" applyFont="1" applyFill="1" applyBorder="1" applyAlignment="1">
      <alignment horizontal="right"/>
    </xf>
    <xf numFmtId="3" fontId="1" fillId="18" borderId="58" xfId="6" applyNumberFormat="1" applyFont="1" applyFill="1" applyBorder="1" applyAlignment="1">
      <alignment horizontal="right"/>
    </xf>
    <xf numFmtId="3" fontId="44" fillId="18" borderId="68" xfId="6" applyNumberFormat="1" applyFont="1" applyFill="1" applyBorder="1" applyAlignment="1">
      <alignment horizontal="right"/>
    </xf>
    <xf numFmtId="3" fontId="37" fillId="18" borderId="66" xfId="6" applyNumberFormat="1" applyFont="1" applyFill="1" applyBorder="1" applyAlignment="1">
      <alignment horizontal="right"/>
    </xf>
    <xf numFmtId="3" fontId="43" fillId="18" borderId="65" xfId="6" applyNumberFormat="1" applyFont="1" applyFill="1" applyBorder="1" applyAlignment="1">
      <alignment horizontal="right"/>
    </xf>
    <xf numFmtId="3" fontId="1" fillId="18" borderId="65" xfId="6" applyNumberFormat="1" applyFont="1" applyFill="1" applyBorder="1" applyAlignment="1">
      <alignment horizontal="right"/>
    </xf>
    <xf numFmtId="3" fontId="43" fillId="18" borderId="59" xfId="6" applyNumberFormat="1" applyFont="1" applyFill="1" applyBorder="1" applyAlignment="1">
      <alignment horizontal="right"/>
    </xf>
    <xf numFmtId="3" fontId="37" fillId="18" borderId="69" xfId="6" applyNumberFormat="1" applyFont="1" applyFill="1" applyBorder="1" applyAlignment="1">
      <alignment horizontal="right"/>
    </xf>
    <xf numFmtId="3" fontId="43" fillId="18" borderId="56" xfId="6" applyNumberFormat="1" applyFont="1" applyFill="1" applyBorder="1" applyAlignment="1">
      <alignment horizontal="right"/>
    </xf>
    <xf numFmtId="3" fontId="37" fillId="18" borderId="56" xfId="6" applyNumberFormat="1" applyFont="1" applyFill="1" applyBorder="1" applyAlignment="1">
      <alignment horizontal="right"/>
    </xf>
    <xf numFmtId="3" fontId="1" fillId="18" borderId="61" xfId="6" applyNumberFormat="1" applyFont="1" applyFill="1" applyBorder="1" applyAlignment="1">
      <alignment horizontal="right"/>
    </xf>
    <xf numFmtId="3" fontId="44" fillId="18" borderId="59" xfId="6" applyNumberFormat="1" applyFont="1" applyFill="1" applyBorder="1" applyAlignment="1">
      <alignment horizontal="right"/>
    </xf>
    <xf numFmtId="0" fontId="42" fillId="18" borderId="48" xfId="6" applyFont="1" applyFill="1" applyBorder="1" applyAlignment="1">
      <alignment horizontal="left" indent="1"/>
    </xf>
    <xf numFmtId="3" fontId="37" fillId="18" borderId="55" xfId="6" applyNumberFormat="1" applyFont="1" applyFill="1" applyBorder="1" applyAlignment="1">
      <alignment horizontal="center"/>
    </xf>
    <xf numFmtId="3" fontId="37" fillId="18" borderId="50" xfId="6" applyNumberFormat="1" applyFont="1" applyFill="1" applyBorder="1" applyAlignment="1">
      <alignment horizontal="right"/>
    </xf>
    <xf numFmtId="3" fontId="37" fillId="18" borderId="48" xfId="6" applyNumberFormat="1" applyFont="1" applyFill="1" applyBorder="1" applyAlignment="1">
      <alignment horizontal="right"/>
    </xf>
    <xf numFmtId="3" fontId="37" fillId="18" borderId="55" xfId="6" applyNumberFormat="1" applyFont="1" applyFill="1" applyBorder="1" applyAlignment="1">
      <alignment horizontal="right"/>
    </xf>
    <xf numFmtId="3" fontId="4" fillId="18" borderId="55" xfId="6" applyNumberFormat="1" applyFont="1" applyFill="1" applyBorder="1" applyAlignment="1">
      <alignment horizontal="right"/>
    </xf>
    <xf numFmtId="3" fontId="1" fillId="18" borderId="67" xfId="6" applyNumberFormat="1" applyFont="1" applyFill="1" applyBorder="1" applyAlignment="1">
      <alignment horizontal="right"/>
    </xf>
    <xf numFmtId="3" fontId="43" fillId="18" borderId="71" xfId="6" applyNumberFormat="1" applyFont="1" applyFill="1" applyBorder="1" applyAlignment="1">
      <alignment horizontal="right"/>
    </xf>
    <xf numFmtId="3" fontId="43" fillId="18" borderId="64" xfId="6" applyNumberFormat="1" applyFont="1" applyFill="1" applyBorder="1" applyAlignment="1">
      <alignment horizontal="right"/>
    </xf>
    <xf numFmtId="3" fontId="1" fillId="18" borderId="70" xfId="6" applyNumberFormat="1" applyFont="1" applyFill="1" applyBorder="1" applyAlignment="1" applyProtection="1">
      <alignment horizontal="right"/>
      <protection locked="0"/>
    </xf>
    <xf numFmtId="3" fontId="1" fillId="18" borderId="64" xfId="6" applyNumberFormat="1" applyFont="1" applyFill="1" applyBorder="1" applyAlignment="1" applyProtection="1">
      <alignment horizontal="right"/>
      <protection locked="0"/>
    </xf>
    <xf numFmtId="3" fontId="37" fillId="18" borderId="64" xfId="6" applyNumberFormat="1" applyFont="1" applyFill="1" applyBorder="1" applyAlignment="1">
      <alignment horizontal="right"/>
    </xf>
    <xf numFmtId="3" fontId="37" fillId="18" borderId="71" xfId="6" applyNumberFormat="1" applyFont="1" applyFill="1" applyBorder="1" applyAlignment="1">
      <alignment horizontal="right"/>
    </xf>
    <xf numFmtId="3" fontId="1" fillId="18" borderId="64" xfId="6" applyNumberFormat="1" applyFont="1" applyFill="1" applyBorder="1" applyAlignment="1">
      <alignment horizontal="right"/>
    </xf>
    <xf numFmtId="3" fontId="44" fillId="18" borderId="71" xfId="6" applyNumberFormat="1" applyFont="1" applyFill="1" applyBorder="1" applyAlignment="1">
      <alignment horizontal="right"/>
    </xf>
    <xf numFmtId="3" fontId="37" fillId="18" borderId="74" xfId="6" applyNumberFormat="1" applyFont="1" applyFill="1" applyBorder="1" applyAlignment="1">
      <alignment horizontal="right"/>
    </xf>
    <xf numFmtId="3" fontId="51" fillId="18" borderId="72" xfId="6" applyNumberFormat="1" applyFont="1" applyFill="1" applyBorder="1" applyAlignment="1" applyProtection="1">
      <alignment horizontal="right"/>
      <protection locked="0"/>
    </xf>
    <xf numFmtId="3" fontId="4" fillId="18" borderId="72" xfId="6" applyNumberFormat="1" applyFont="1" applyFill="1" applyBorder="1" applyAlignment="1" applyProtection="1">
      <alignment horizontal="right"/>
      <protection locked="0"/>
    </xf>
    <xf numFmtId="3" fontId="4" fillId="18" borderId="58" xfId="6" applyNumberFormat="1" applyFont="1" applyFill="1" applyBorder="1" applyAlignment="1" applyProtection="1">
      <alignment horizontal="right"/>
      <protection locked="0"/>
    </xf>
    <xf numFmtId="3" fontId="51" fillId="18" borderId="74" xfId="6" applyNumberFormat="1" applyFont="1" applyFill="1" applyBorder="1" applyAlignment="1">
      <alignment horizontal="right"/>
    </xf>
    <xf numFmtId="164" fontId="51" fillId="18" borderId="74" xfId="6" applyNumberFormat="1" applyFont="1" applyFill="1" applyBorder="1" applyAlignment="1">
      <alignment horizontal="right"/>
    </xf>
    <xf numFmtId="3" fontId="53" fillId="18" borderId="74" xfId="6" applyNumberFormat="1" applyFont="1" applyFill="1" applyBorder="1" applyAlignment="1">
      <alignment horizontal="right"/>
    </xf>
    <xf numFmtId="3" fontId="51" fillId="18" borderId="66" xfId="6" applyNumberFormat="1" applyFont="1" applyFill="1" applyBorder="1" applyAlignment="1" applyProtection="1">
      <alignment horizontal="right"/>
      <protection locked="0"/>
    </xf>
    <xf numFmtId="3" fontId="4" fillId="18" borderId="66" xfId="6" applyNumberFormat="1" applyFont="1" applyFill="1" applyBorder="1" applyAlignment="1" applyProtection="1">
      <alignment horizontal="right"/>
      <protection locked="0"/>
    </xf>
    <xf numFmtId="3" fontId="4" fillId="18" borderId="65" xfId="6" applyNumberFormat="1" applyFont="1" applyFill="1" applyBorder="1" applyAlignment="1" applyProtection="1">
      <alignment horizontal="right"/>
      <protection locked="0"/>
    </xf>
    <xf numFmtId="3" fontId="51" fillId="18" borderId="68" xfId="6" applyNumberFormat="1" applyFont="1" applyFill="1" applyBorder="1" applyAlignment="1">
      <alignment horizontal="right"/>
    </xf>
    <xf numFmtId="164" fontId="51" fillId="18" borderId="68" xfId="6" applyNumberFormat="1" applyFont="1" applyFill="1" applyBorder="1" applyAlignment="1">
      <alignment horizontal="right"/>
    </xf>
    <xf numFmtId="3" fontId="53" fillId="18" borderId="68" xfId="6" applyNumberFormat="1" applyFont="1" applyFill="1" applyBorder="1" applyAlignment="1">
      <alignment horizontal="right"/>
    </xf>
    <xf numFmtId="3" fontId="51" fillId="18" borderId="60" xfId="6" applyNumberFormat="1" applyFont="1" applyFill="1" applyBorder="1" applyAlignment="1" applyProtection="1">
      <alignment horizontal="right"/>
      <protection locked="0"/>
    </xf>
    <xf numFmtId="3" fontId="51" fillId="18" borderId="75" xfId="6" applyNumberFormat="1" applyFont="1" applyFill="1" applyBorder="1" applyAlignment="1" applyProtection="1">
      <alignment horizontal="right"/>
      <protection locked="0"/>
    </xf>
    <xf numFmtId="3" fontId="4" fillId="18" borderId="60" xfId="6" applyNumberFormat="1" applyFont="1" applyFill="1" applyBorder="1" applyAlignment="1" applyProtection="1">
      <alignment horizontal="right"/>
      <protection locked="0"/>
    </xf>
    <xf numFmtId="3" fontId="4" fillId="18" borderId="61" xfId="6" applyNumberFormat="1" applyFont="1" applyFill="1" applyBorder="1" applyAlignment="1" applyProtection="1">
      <alignment horizontal="right"/>
      <protection locked="0"/>
    </xf>
    <xf numFmtId="3" fontId="51" fillId="18" borderId="63" xfId="6" applyNumberFormat="1" applyFont="1" applyFill="1" applyBorder="1" applyAlignment="1">
      <alignment horizontal="right"/>
    </xf>
    <xf numFmtId="164" fontId="51" fillId="18" borderId="63" xfId="6" applyNumberFormat="1" applyFont="1" applyFill="1" applyBorder="1" applyAlignment="1">
      <alignment horizontal="right"/>
    </xf>
    <xf numFmtId="3" fontId="53" fillId="18" borderId="63" xfId="6" applyNumberFormat="1" applyFont="1" applyFill="1" applyBorder="1" applyAlignment="1">
      <alignment horizontal="right"/>
    </xf>
    <xf numFmtId="3" fontId="43" fillId="18" borderId="73" xfId="6" applyNumberFormat="1" applyFont="1" applyFill="1" applyBorder="1" applyAlignment="1">
      <alignment horizontal="right"/>
    </xf>
    <xf numFmtId="3" fontId="52" fillId="18" borderId="40" xfId="6" applyNumberFormat="1" applyFont="1" applyFill="1" applyBorder="1" applyAlignment="1" applyProtection="1">
      <alignment horizontal="right"/>
      <protection locked="0"/>
    </xf>
    <xf numFmtId="3" fontId="1" fillId="18" borderId="40" xfId="6" applyNumberFormat="1" applyFont="1" applyFill="1" applyBorder="1" applyAlignment="1" applyProtection="1">
      <alignment horizontal="right"/>
      <protection locked="0"/>
    </xf>
    <xf numFmtId="3" fontId="1" fillId="18" borderId="67" xfId="6" applyNumberFormat="1" applyFont="1" applyFill="1" applyBorder="1" applyAlignment="1" applyProtection="1">
      <alignment horizontal="right"/>
      <protection locked="0"/>
    </xf>
    <xf numFmtId="3" fontId="53" fillId="18" borderId="73" xfId="6" applyNumberFormat="1" applyFont="1" applyFill="1" applyBorder="1" applyAlignment="1">
      <alignment horizontal="right"/>
    </xf>
    <xf numFmtId="3" fontId="52" fillId="18" borderId="66" xfId="6" applyNumberFormat="1" applyFont="1" applyFill="1" applyBorder="1" applyAlignment="1" applyProtection="1">
      <alignment horizontal="right"/>
      <protection locked="0"/>
    </xf>
    <xf numFmtId="3" fontId="1" fillId="18" borderId="66" xfId="6" applyNumberFormat="1" applyFont="1" applyFill="1" applyBorder="1" applyAlignment="1" applyProtection="1">
      <alignment horizontal="right"/>
      <protection locked="0"/>
    </xf>
    <xf numFmtId="3" fontId="52" fillId="18" borderId="69" xfId="6" applyNumberFormat="1" applyFont="1" applyFill="1" applyBorder="1" applyAlignment="1" applyProtection="1">
      <alignment horizontal="right"/>
      <protection locked="0"/>
    </xf>
    <xf numFmtId="3" fontId="52" fillId="18" borderId="41" xfId="6" applyNumberFormat="1" applyFont="1" applyFill="1" applyBorder="1" applyAlignment="1" applyProtection="1">
      <alignment horizontal="right"/>
      <protection locked="0"/>
    </xf>
    <xf numFmtId="3" fontId="53" fillId="18" borderId="71" xfId="6" applyNumberFormat="1" applyFont="1" applyFill="1" applyBorder="1" applyAlignment="1">
      <alignment horizontal="right"/>
    </xf>
    <xf numFmtId="0" fontId="46" fillId="18" borderId="48" xfId="6" applyFont="1" applyFill="1" applyBorder="1" applyAlignment="1">
      <alignment horizontal="left" indent="1"/>
    </xf>
    <xf numFmtId="3" fontId="51" fillId="18" borderId="55" xfId="6" applyNumberFormat="1" applyFont="1" applyFill="1" applyBorder="1" applyAlignment="1">
      <alignment horizontal="center"/>
    </xf>
    <xf numFmtId="3" fontId="51" fillId="18" borderId="48" xfId="6" applyNumberFormat="1" applyFont="1" applyFill="1" applyBorder="1" applyAlignment="1" applyProtection="1">
      <alignment horizontal="right"/>
    </xf>
    <xf numFmtId="3" fontId="51" fillId="18" borderId="48" xfId="6" applyNumberFormat="1" applyFont="1" applyFill="1" applyBorder="1" applyAlignment="1">
      <alignment horizontal="right"/>
    </xf>
    <xf numFmtId="3" fontId="51" fillId="18" borderId="55" xfId="6" applyNumberFormat="1" applyFont="1" applyFill="1" applyBorder="1" applyAlignment="1">
      <alignment horizontal="right"/>
    </xf>
    <xf numFmtId="3" fontId="51" fillId="18" borderId="50" xfId="6" applyNumberFormat="1" applyFont="1" applyFill="1" applyBorder="1" applyAlignment="1">
      <alignment horizontal="right"/>
    </xf>
    <xf numFmtId="164" fontId="51" fillId="18" borderId="50" xfId="6" applyNumberFormat="1" applyFont="1" applyFill="1" applyBorder="1" applyAlignment="1">
      <alignment horizontal="right"/>
    </xf>
    <xf numFmtId="3" fontId="52" fillId="18" borderId="72" xfId="6" applyNumberFormat="1" applyFont="1" applyFill="1" applyBorder="1" applyAlignment="1" applyProtection="1">
      <alignment horizontal="right"/>
      <protection locked="0"/>
    </xf>
    <xf numFmtId="3" fontId="1" fillId="18" borderId="60" xfId="6" applyNumberFormat="1" applyFont="1" applyFill="1" applyBorder="1" applyAlignment="1" applyProtection="1">
      <alignment horizontal="right"/>
      <protection locked="0"/>
    </xf>
    <xf numFmtId="3" fontId="1" fillId="18" borderId="61" xfId="6" applyNumberFormat="1" applyFont="1" applyFill="1" applyBorder="1" applyAlignment="1" applyProtection="1">
      <alignment horizontal="right"/>
      <protection locked="0"/>
    </xf>
    <xf numFmtId="3" fontId="51" fillId="18" borderId="28" xfId="6" applyNumberFormat="1" applyFont="1" applyFill="1" applyBorder="1" applyAlignment="1">
      <alignment horizontal="right"/>
    </xf>
    <xf numFmtId="3" fontId="51" fillId="18" borderId="53" xfId="6" applyNumberFormat="1" applyFont="1" applyFill="1" applyBorder="1" applyAlignment="1">
      <alignment horizontal="right"/>
    </xf>
    <xf numFmtId="3" fontId="51" fillId="18" borderId="23" xfId="6" applyNumberFormat="1" applyFont="1" applyFill="1" applyBorder="1" applyAlignment="1">
      <alignment horizontal="right"/>
    </xf>
    <xf numFmtId="3" fontId="51" fillId="18" borderId="40" xfId="6" applyNumberFormat="1" applyFont="1" applyFill="1" applyBorder="1" applyAlignment="1">
      <alignment horizontal="right"/>
    </xf>
    <xf numFmtId="164" fontId="51" fillId="18" borderId="67" xfId="6" applyNumberFormat="1" applyFont="1" applyFill="1" applyBorder="1" applyAlignment="1">
      <alignment horizontal="right"/>
    </xf>
    <xf numFmtId="0" fontId="46" fillId="18" borderId="57" xfId="6" applyFont="1" applyFill="1" applyBorder="1" applyAlignment="1">
      <alignment horizontal="left" indent="1"/>
    </xf>
    <xf numFmtId="3" fontId="51" fillId="18" borderId="49" xfId="6" applyNumberFormat="1" applyFont="1" applyFill="1" applyBorder="1" applyAlignment="1">
      <alignment horizontal="right"/>
    </xf>
    <xf numFmtId="3" fontId="51" fillId="18" borderId="72" xfId="6" applyNumberFormat="1" applyFont="1" applyFill="1" applyBorder="1" applyAlignment="1">
      <alignment horizontal="right"/>
    </xf>
    <xf numFmtId="164" fontId="51" fillId="18" borderId="58" xfId="6" applyNumberFormat="1" applyFont="1" applyFill="1" applyBorder="1" applyAlignment="1">
      <alignment horizontal="right"/>
    </xf>
    <xf numFmtId="0" fontId="46" fillId="18" borderId="75" xfId="6" applyFont="1" applyFill="1" applyBorder="1" applyAlignment="1">
      <alignment horizontal="left" indent="1"/>
    </xf>
    <xf numFmtId="3" fontId="51" fillId="18" borderId="53" xfId="6" applyNumberFormat="1" applyFont="1" applyFill="1" applyBorder="1" applyAlignment="1">
      <alignment horizontal="center"/>
    </xf>
    <xf numFmtId="164" fontId="51" fillId="18" borderId="55" xfId="6" applyNumberFormat="1" applyFont="1" applyFill="1" applyBorder="1" applyAlignment="1">
      <alignment horizontal="right"/>
    </xf>
    <xf numFmtId="0" fontId="39" fillId="0" borderId="0" xfId="6" applyFont="1" applyAlignment="1">
      <alignment horizontal="left" vertical="center" indent="1"/>
    </xf>
    <xf numFmtId="0" fontId="50" fillId="0" borderId="0" xfId="6" applyFont="1" applyFill="1" applyBorder="1" applyAlignment="1">
      <alignment horizontal="left" vertical="center"/>
    </xf>
    <xf numFmtId="4" fontId="1" fillId="9" borderId="69" xfId="6" applyNumberFormat="1" applyFont="1" applyFill="1" applyBorder="1" applyAlignment="1" applyProtection="1">
      <alignment horizontal="right" vertical="center"/>
      <protection locked="0"/>
    </xf>
    <xf numFmtId="3" fontId="43" fillId="0" borderId="67" xfId="6" applyNumberFormat="1" applyFont="1" applyFill="1" applyBorder="1" applyAlignment="1">
      <alignment horizontal="center" vertical="center"/>
    </xf>
    <xf numFmtId="3" fontId="37" fillId="9" borderId="72" xfId="6" applyNumberFormat="1" applyFont="1" applyFill="1" applyBorder="1" applyAlignment="1" applyProtection="1">
      <alignment horizontal="right" vertical="center"/>
      <protection locked="0"/>
    </xf>
    <xf numFmtId="3" fontId="37" fillId="0" borderId="72" xfId="6" applyNumberFormat="1" applyFont="1" applyFill="1" applyBorder="1" applyAlignment="1" applyProtection="1">
      <alignment horizontal="right" vertical="center"/>
      <protection locked="0"/>
    </xf>
    <xf numFmtId="164" fontId="37" fillId="9" borderId="58" xfId="6" applyNumberFormat="1" applyFont="1" applyFill="1" applyBorder="1" applyAlignment="1">
      <alignment horizontal="right" vertical="center"/>
    </xf>
    <xf numFmtId="3" fontId="43" fillId="9" borderId="74" xfId="6" applyNumberFormat="1" applyFont="1" applyFill="1" applyBorder="1" applyAlignment="1">
      <alignment horizontal="right" vertical="center"/>
    </xf>
    <xf numFmtId="3" fontId="43" fillId="0" borderId="65" xfId="6" applyNumberFormat="1" applyFont="1" applyFill="1" applyBorder="1" applyAlignment="1">
      <alignment horizontal="center" vertical="center"/>
    </xf>
    <xf numFmtId="3" fontId="37" fillId="9" borderId="66" xfId="6" applyNumberFormat="1" applyFont="1" applyFill="1" applyBorder="1" applyAlignment="1" applyProtection="1">
      <alignment horizontal="right" vertical="center"/>
      <protection locked="0"/>
    </xf>
    <xf numFmtId="3" fontId="37" fillId="0" borderId="66" xfId="6" applyNumberFormat="1" applyFont="1" applyFill="1" applyBorder="1" applyAlignment="1" applyProtection="1">
      <alignment horizontal="right" vertical="center"/>
      <protection locked="0"/>
    </xf>
    <xf numFmtId="164" fontId="37" fillId="9" borderId="65" xfId="6" applyNumberFormat="1" applyFont="1" applyFill="1" applyBorder="1" applyAlignment="1">
      <alignment horizontal="right" vertical="center"/>
    </xf>
    <xf numFmtId="3" fontId="43" fillId="0" borderId="65" xfId="6" applyNumberFormat="1" applyFont="1" applyFill="1" applyBorder="1" applyAlignment="1">
      <alignment horizontal="right" vertical="center"/>
    </xf>
    <xf numFmtId="3" fontId="43" fillId="0" borderId="61" xfId="6" applyNumberFormat="1" applyFont="1" applyFill="1" applyBorder="1" applyAlignment="1">
      <alignment horizontal="center" vertical="center"/>
    </xf>
    <xf numFmtId="3" fontId="37" fillId="9" borderId="60" xfId="6" applyNumberFormat="1" applyFont="1" applyFill="1" applyBorder="1" applyAlignment="1" applyProtection="1">
      <alignment horizontal="right" vertical="center"/>
      <protection locked="0"/>
    </xf>
    <xf numFmtId="3" fontId="37" fillId="0" borderId="60" xfId="6" applyNumberFormat="1" applyFont="1" applyFill="1" applyBorder="1" applyAlignment="1" applyProtection="1">
      <alignment horizontal="right" vertical="center"/>
      <protection locked="0"/>
    </xf>
    <xf numFmtId="3" fontId="37" fillId="9" borderId="75" xfId="6" applyNumberFormat="1" applyFont="1" applyFill="1" applyBorder="1" applyAlignment="1" applyProtection="1">
      <alignment horizontal="right" vertical="center"/>
      <protection locked="0"/>
    </xf>
    <xf numFmtId="3" fontId="4" fillId="9" borderId="56" xfId="6" applyNumberFormat="1" applyFont="1" applyFill="1" applyBorder="1" applyAlignment="1" applyProtection="1">
      <alignment horizontal="right" vertical="center"/>
      <protection locked="0"/>
    </xf>
    <xf numFmtId="164" fontId="37" fillId="9" borderId="61" xfId="6" applyNumberFormat="1" applyFont="1" applyFill="1" applyBorder="1" applyAlignment="1">
      <alignment horizontal="right" vertical="center"/>
    </xf>
    <xf numFmtId="3" fontId="43" fillId="9" borderId="63" xfId="6" applyNumberFormat="1" applyFont="1" applyFill="1" applyBorder="1" applyAlignment="1">
      <alignment horizontal="right" vertical="center"/>
    </xf>
    <xf numFmtId="3" fontId="43" fillId="0" borderId="61" xfId="6" applyNumberFormat="1" applyFont="1" applyFill="1" applyBorder="1" applyAlignment="1">
      <alignment horizontal="right" vertical="center"/>
    </xf>
    <xf numFmtId="3" fontId="43" fillId="0" borderId="40" xfId="6" applyNumberFormat="1" applyFont="1" applyFill="1" applyBorder="1" applyAlignment="1" applyProtection="1">
      <alignment horizontal="right" vertical="center"/>
      <protection locked="0"/>
    </xf>
    <xf numFmtId="3" fontId="43" fillId="9" borderId="73" xfId="6" applyNumberFormat="1" applyFont="1" applyFill="1" applyBorder="1" applyAlignment="1">
      <alignment horizontal="right" vertical="center"/>
    </xf>
    <xf numFmtId="3" fontId="43" fillId="0" borderId="67" xfId="6" applyNumberFormat="1" applyFont="1" applyFill="1" applyBorder="1" applyAlignment="1">
      <alignment horizontal="right" vertical="center"/>
    </xf>
    <xf numFmtId="3" fontId="43" fillId="0" borderId="66" xfId="6" applyNumberFormat="1" applyFont="1" applyFill="1" applyBorder="1" applyAlignment="1" applyProtection="1">
      <alignment horizontal="right" vertical="center"/>
      <protection locked="0"/>
    </xf>
    <xf numFmtId="3" fontId="43" fillId="0" borderId="64" xfId="6" applyNumberFormat="1" applyFont="1" applyFill="1" applyBorder="1" applyAlignment="1">
      <alignment horizontal="center" vertical="center"/>
    </xf>
    <xf numFmtId="3" fontId="43" fillId="0" borderId="69" xfId="6" applyNumberFormat="1" applyFont="1" applyFill="1" applyBorder="1" applyAlignment="1" applyProtection="1">
      <alignment horizontal="right" vertical="center"/>
      <protection locked="0"/>
    </xf>
    <xf numFmtId="3" fontId="43" fillId="9" borderId="41" xfId="6" applyNumberFormat="1" applyFont="1" applyFill="1" applyBorder="1" applyAlignment="1" applyProtection="1">
      <alignment horizontal="right" vertical="center"/>
      <protection locked="0"/>
    </xf>
    <xf numFmtId="3" fontId="1" fillId="9" borderId="53" xfId="6" applyNumberFormat="1" applyFont="1" applyFill="1" applyBorder="1" applyAlignment="1" applyProtection="1">
      <alignment horizontal="right" vertical="center"/>
      <protection locked="0"/>
    </xf>
    <xf numFmtId="3" fontId="43" fillId="0" borderId="64" xfId="6" applyNumberFormat="1" applyFont="1" applyFill="1" applyBorder="1" applyAlignment="1">
      <alignment horizontal="right" vertical="center"/>
    </xf>
    <xf numFmtId="0" fontId="42" fillId="10" borderId="48" xfId="6" applyFont="1" applyFill="1" applyBorder="1" applyAlignment="1">
      <alignment horizontal="left" vertical="center" indent="1"/>
    </xf>
    <xf numFmtId="3" fontId="37" fillId="10" borderId="55" xfId="6" applyNumberFormat="1" applyFont="1" applyFill="1" applyBorder="1" applyAlignment="1">
      <alignment horizontal="center" vertical="center"/>
    </xf>
    <xf numFmtId="3" fontId="37" fillId="9" borderId="48" xfId="6" applyNumberFormat="1" applyFont="1" applyFill="1" applyBorder="1" applyAlignment="1" applyProtection="1">
      <alignment horizontal="right" vertical="center"/>
    </xf>
    <xf numFmtId="164" fontId="37" fillId="9" borderId="55" xfId="6" applyNumberFormat="1" applyFont="1" applyFill="1" applyBorder="1" applyAlignment="1">
      <alignment horizontal="right" vertical="center"/>
    </xf>
    <xf numFmtId="164" fontId="37" fillId="9" borderId="64" xfId="6" applyNumberFormat="1" applyFont="1" applyFill="1" applyBorder="1" applyAlignment="1">
      <alignment horizontal="right" vertical="center"/>
    </xf>
    <xf numFmtId="3" fontId="37" fillId="9" borderId="28" xfId="6" applyNumberFormat="1" applyFont="1" applyFill="1" applyBorder="1" applyAlignment="1">
      <alignment horizontal="right" vertical="center"/>
    </xf>
    <xf numFmtId="3" fontId="37" fillId="9" borderId="76" xfId="6" applyNumberFormat="1" applyFont="1" applyFill="1" applyBorder="1" applyAlignment="1">
      <alignment horizontal="right" vertical="center"/>
    </xf>
    <xf numFmtId="3" fontId="37" fillId="0" borderId="56" xfId="6" applyNumberFormat="1" applyFont="1" applyFill="1" applyBorder="1" applyAlignment="1">
      <alignment horizontal="center" vertical="center"/>
    </xf>
    <xf numFmtId="3" fontId="37" fillId="0" borderId="50" xfId="6" applyNumberFormat="1" applyFont="1" applyFill="1" applyBorder="1" applyAlignment="1">
      <alignment horizontal="right" vertical="center"/>
    </xf>
    <xf numFmtId="3" fontId="37" fillId="0" borderId="75" xfId="6" applyNumberFormat="1" applyFont="1" applyFill="1" applyBorder="1" applyAlignment="1" applyProtection="1">
      <alignment horizontal="right" vertical="center"/>
      <protection locked="0"/>
    </xf>
    <xf numFmtId="3" fontId="37" fillId="0" borderId="72" xfId="6" applyNumberFormat="1" applyFont="1" applyFill="1" applyBorder="1" applyAlignment="1">
      <alignment horizontal="right" vertical="center"/>
    </xf>
    <xf numFmtId="164" fontId="37" fillId="0" borderId="58" xfId="6" applyNumberFormat="1" applyFont="1" applyFill="1" applyBorder="1" applyAlignment="1">
      <alignment horizontal="right" vertical="center"/>
    </xf>
    <xf numFmtId="0" fontId="42" fillId="10" borderId="57" xfId="6" applyFont="1" applyFill="1" applyBorder="1" applyAlignment="1">
      <alignment horizontal="left" vertical="center" indent="1"/>
    </xf>
    <xf numFmtId="3" fontId="37" fillId="9" borderId="49" xfId="6" applyNumberFormat="1" applyFont="1" applyFill="1" applyBorder="1" applyAlignment="1">
      <alignment horizontal="right" vertical="center"/>
    </xf>
    <xf numFmtId="3" fontId="37" fillId="9" borderId="72" xfId="6" applyNumberFormat="1" applyFont="1" applyFill="1" applyBorder="1" applyAlignment="1">
      <alignment horizontal="right" vertical="center"/>
    </xf>
    <xf numFmtId="3" fontId="37" fillId="10" borderId="55" xfId="6" applyNumberFormat="1" applyFont="1" applyFill="1" applyBorder="1" applyAlignment="1">
      <alignment horizontal="right" vertical="center"/>
    </xf>
    <xf numFmtId="3" fontId="37" fillId="10" borderId="48" xfId="6" applyNumberFormat="1" applyFont="1" applyFill="1" applyBorder="1" applyAlignment="1">
      <alignment horizontal="right" vertical="center"/>
    </xf>
    <xf numFmtId="3" fontId="37" fillId="10" borderId="49" xfId="6" applyNumberFormat="1" applyFont="1" applyFill="1" applyBorder="1" applyAlignment="1">
      <alignment horizontal="right" vertical="center"/>
    </xf>
    <xf numFmtId="3" fontId="37" fillId="10" borderId="50" xfId="6" applyNumberFormat="1" applyFont="1" applyFill="1" applyBorder="1" applyAlignment="1">
      <alignment horizontal="right" vertical="center"/>
    </xf>
    <xf numFmtId="3" fontId="37" fillId="10" borderId="72" xfId="6" applyNumberFormat="1" applyFont="1" applyFill="1" applyBorder="1" applyAlignment="1">
      <alignment horizontal="right" vertical="center"/>
    </xf>
    <xf numFmtId="164" fontId="37" fillId="10" borderId="58" xfId="6" applyNumberFormat="1" applyFont="1" applyFill="1" applyBorder="1" applyAlignment="1">
      <alignment horizontal="right" vertical="center"/>
    </xf>
    <xf numFmtId="0" fontId="42" fillId="10" borderId="75" xfId="6" applyFont="1" applyFill="1" applyBorder="1" applyAlignment="1">
      <alignment horizontal="left" vertical="center" indent="1"/>
    </xf>
    <xf numFmtId="3" fontId="37" fillId="10" borderId="53" xfId="6" applyNumberFormat="1" applyFont="1" applyFill="1" applyBorder="1" applyAlignment="1">
      <alignment horizontal="center" vertical="center"/>
    </xf>
    <xf numFmtId="164" fontId="37" fillId="10" borderId="55" xfId="6" applyNumberFormat="1" applyFont="1" applyFill="1" applyBorder="1" applyAlignment="1">
      <alignment horizontal="right" vertical="center"/>
    </xf>
    <xf numFmtId="3" fontId="43" fillId="0" borderId="52" xfId="6" applyNumberFormat="1" applyFont="1" applyFill="1" applyBorder="1" applyAlignment="1">
      <alignment horizontal="right" vertical="center"/>
    </xf>
    <xf numFmtId="4" fontId="43" fillId="9" borderId="69" xfId="6" applyNumberFormat="1" applyFont="1" applyFill="1" applyBorder="1" applyAlignment="1" applyProtection="1">
      <alignment horizontal="right" vertical="center"/>
      <protection locked="0"/>
    </xf>
    <xf numFmtId="4" fontId="43" fillId="9" borderId="64" xfId="6" applyNumberFormat="1" applyFont="1" applyFill="1" applyBorder="1" applyAlignment="1">
      <alignment horizontal="right" vertical="center"/>
    </xf>
    <xf numFmtId="4" fontId="43" fillId="0" borderId="63" xfId="6" applyNumberFormat="1" applyFont="1" applyFill="1" applyBorder="1" applyAlignment="1">
      <alignment horizontal="right" vertical="center"/>
    </xf>
    <xf numFmtId="3" fontId="43" fillId="9" borderId="68" xfId="6" applyNumberFormat="1" applyFont="1" applyFill="1" applyBorder="1" applyAlignment="1" applyProtection="1">
      <alignment horizontal="right" vertical="center"/>
      <protection locked="0"/>
    </xf>
    <xf numFmtId="3" fontId="43" fillId="9" borderId="63" xfId="6" applyNumberFormat="1" applyFont="1" applyFill="1" applyBorder="1" applyAlignment="1" applyProtection="1">
      <alignment horizontal="right" vertical="center"/>
      <protection locked="0"/>
    </xf>
    <xf numFmtId="3" fontId="43" fillId="0" borderId="58" xfId="6" applyNumberFormat="1" applyFont="1" applyFill="1" applyBorder="1" applyAlignment="1">
      <alignment horizontal="center" vertical="center"/>
    </xf>
    <xf numFmtId="3" fontId="43" fillId="0" borderId="74" xfId="6" applyNumberFormat="1" applyFont="1" applyFill="1" applyBorder="1" applyAlignment="1">
      <alignment horizontal="right" vertical="center"/>
    </xf>
    <xf numFmtId="3" fontId="37" fillId="9" borderId="67" xfId="6" applyNumberFormat="1" applyFont="1" applyFill="1" applyBorder="1" applyAlignment="1" applyProtection="1">
      <alignment horizontal="right" vertical="center"/>
      <protection locked="0"/>
    </xf>
    <xf numFmtId="3" fontId="37" fillId="9" borderId="53" xfId="6" applyNumberFormat="1" applyFont="1" applyFill="1" applyBorder="1" applyAlignment="1" applyProtection="1">
      <alignment horizontal="right" vertical="center"/>
      <protection locked="0"/>
    </xf>
    <xf numFmtId="3" fontId="43" fillId="0" borderId="63" xfId="6" applyNumberFormat="1" applyFont="1" applyFill="1" applyBorder="1" applyAlignment="1">
      <alignment horizontal="right" vertical="center"/>
    </xf>
    <xf numFmtId="3" fontId="37" fillId="9" borderId="67" xfId="6" applyNumberFormat="1" applyFont="1" applyFill="1" applyBorder="1" applyAlignment="1">
      <alignment horizontal="right" vertical="center"/>
    </xf>
    <xf numFmtId="164" fontId="37" fillId="9" borderId="67" xfId="6" applyNumberFormat="1" applyFont="1" applyFill="1" applyBorder="1" applyAlignment="1">
      <alignment horizontal="right" vertical="center"/>
    </xf>
    <xf numFmtId="3" fontId="43" fillId="0" borderId="73" xfId="6" applyNumberFormat="1" applyFont="1" applyFill="1" applyBorder="1" applyAlignment="1">
      <alignment horizontal="right" vertical="center"/>
    </xf>
    <xf numFmtId="0" fontId="42" fillId="9" borderId="48" xfId="6" applyFont="1" applyFill="1" applyBorder="1" applyAlignment="1">
      <alignment horizontal="left" vertical="center" indent="1"/>
    </xf>
    <xf numFmtId="3" fontId="37" fillId="9" borderId="55" xfId="6" applyNumberFormat="1" applyFont="1" applyFill="1" applyBorder="1" applyAlignment="1">
      <alignment horizontal="center" vertical="center"/>
    </xf>
    <xf numFmtId="0" fontId="42" fillId="9" borderId="57" xfId="6" applyFont="1" applyFill="1" applyBorder="1" applyAlignment="1">
      <alignment horizontal="left" vertical="center" indent="1"/>
    </xf>
    <xf numFmtId="0" fontId="22" fillId="0" borderId="0" xfId="0" applyFont="1" applyAlignment="1">
      <alignment horizontal="center"/>
    </xf>
    <xf numFmtId="0" fontId="19" fillId="0" borderId="0" xfId="0" applyFont="1" applyAlignment="1"/>
    <xf numFmtId="0" fontId="0" fillId="0" borderId="0" xfId="0" applyAlignment="1"/>
    <xf numFmtId="0" fontId="24" fillId="6" borderId="30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1" fillId="0" borderId="0" xfId="0" applyFont="1" applyFill="1" applyAlignment="1"/>
    <xf numFmtId="0" fontId="1" fillId="0" borderId="0" xfId="0" applyFont="1" applyAlignment="1"/>
    <xf numFmtId="0" fontId="3" fillId="0" borderId="25" xfId="0" applyFont="1" applyFill="1" applyBorder="1" applyAlignment="1">
      <alignment horizontal="center"/>
    </xf>
    <xf numFmtId="0" fontId="0" fillId="0" borderId="26" xfId="0" applyBorder="1" applyAlignment="1"/>
    <xf numFmtId="0" fontId="0" fillId="0" borderId="27" xfId="0" applyBorder="1" applyAlignment="1"/>
    <xf numFmtId="0" fontId="10" fillId="0" borderId="0" xfId="1" applyFont="1" applyFill="1" applyAlignment="1"/>
    <xf numFmtId="0" fontId="3" fillId="0" borderId="25" xfId="0" applyFont="1" applyFill="1" applyBorder="1" applyAlignment="1">
      <alignment horizontal="left"/>
    </xf>
    <xf numFmtId="0" fontId="0" fillId="0" borderId="26" xfId="0" applyBorder="1" applyAlignment="1">
      <alignment horizontal="left"/>
    </xf>
    <xf numFmtId="0" fontId="4" fillId="0" borderId="0" xfId="5" applyFont="1" applyAlignment="1">
      <alignment horizontal="center"/>
    </xf>
    <xf numFmtId="0" fontId="4" fillId="0" borderId="47" xfId="5" applyFont="1" applyBorder="1" applyAlignment="1">
      <alignment horizontal="right"/>
    </xf>
    <xf numFmtId="0" fontId="32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0" fontId="32" fillId="0" borderId="0" xfId="0" applyFont="1" applyAlignment="1"/>
    <xf numFmtId="0" fontId="35" fillId="0" borderId="0" xfId="6" applyFont="1" applyAlignment="1">
      <alignment horizontal="right"/>
    </xf>
    <xf numFmtId="0" fontId="1" fillId="0" borderId="0" xfId="6" applyAlignment="1">
      <alignment horizontal="right"/>
    </xf>
    <xf numFmtId="0" fontId="41" fillId="7" borderId="48" xfId="6" applyFont="1" applyFill="1" applyBorder="1" applyAlignment="1">
      <alignment horizontal="left" vertical="center" indent="1"/>
    </xf>
    <xf numFmtId="0" fontId="0" fillId="7" borderId="49" xfId="0" applyFill="1" applyBorder="1" applyAlignment="1">
      <alignment horizontal="left" vertical="center" indent="1"/>
    </xf>
    <xf numFmtId="0" fontId="0" fillId="7" borderId="50" xfId="0" applyFill="1" applyBorder="1" applyAlignment="1">
      <alignment horizontal="left" vertical="center" indent="1"/>
    </xf>
    <xf numFmtId="0" fontId="42" fillId="7" borderId="51" xfId="6" applyFont="1" applyFill="1" applyBorder="1" applyAlignment="1">
      <alignment horizontal="left" vertical="top" indent="1"/>
    </xf>
    <xf numFmtId="0" fontId="34" fillId="0" borderId="53" xfId="0" applyFont="1" applyBorder="1" applyAlignment="1">
      <alignment horizontal="left" vertical="top" indent="1"/>
    </xf>
    <xf numFmtId="0" fontId="4" fillId="7" borderId="51" xfId="6" applyFont="1" applyFill="1" applyBorder="1" applyAlignment="1">
      <alignment horizontal="center" vertical="top"/>
    </xf>
    <xf numFmtId="0" fontId="34" fillId="0" borderId="53" xfId="0" applyFont="1" applyBorder="1" applyAlignment="1">
      <alignment horizontal="center" vertical="top"/>
    </xf>
    <xf numFmtId="3" fontId="37" fillId="7" borderId="48" xfId="6" applyNumberFormat="1" applyFont="1" applyFill="1" applyBorder="1" applyAlignment="1">
      <alignment horizontal="center"/>
    </xf>
    <xf numFmtId="0" fontId="4" fillId="7" borderId="49" xfId="6" applyFont="1" applyFill="1" applyBorder="1" applyAlignment="1"/>
    <xf numFmtId="0" fontId="4" fillId="7" borderId="50" xfId="6" applyFont="1" applyFill="1" applyBorder="1" applyAlignment="1"/>
    <xf numFmtId="0" fontId="41" fillId="7" borderId="49" xfId="6" applyFont="1" applyFill="1" applyBorder="1" applyAlignment="1">
      <alignment horizontal="left" vertical="center" indent="1"/>
    </xf>
    <xf numFmtId="0" fontId="0" fillId="0" borderId="49" xfId="0" applyBorder="1" applyAlignment="1">
      <alignment horizontal="left" vertical="center" indent="1"/>
    </xf>
    <xf numFmtId="0" fontId="0" fillId="0" borderId="50" xfId="0" applyBorder="1" applyAlignment="1">
      <alignment horizontal="left" vertical="center" indent="1"/>
    </xf>
    <xf numFmtId="0" fontId="42" fillId="8" borderId="51" xfId="6" applyFont="1" applyFill="1" applyBorder="1" applyAlignment="1">
      <alignment horizontal="left" vertical="top" indent="1"/>
    </xf>
    <xf numFmtId="0" fontId="0" fillId="0" borderId="53" xfId="0" applyBorder="1" applyAlignment="1">
      <alignment horizontal="left" vertical="top" indent="1"/>
    </xf>
    <xf numFmtId="0" fontId="4" fillId="8" borderId="51" xfId="6" applyFont="1" applyFill="1" applyBorder="1" applyAlignment="1">
      <alignment horizontal="center" vertical="top"/>
    </xf>
    <xf numFmtId="3" fontId="37" fillId="8" borderId="48" xfId="6" applyNumberFormat="1" applyFont="1" applyFill="1" applyBorder="1" applyAlignment="1">
      <alignment horizontal="center"/>
    </xf>
    <xf numFmtId="0" fontId="1" fillId="0" borderId="49" xfId="6" applyFont="1" applyBorder="1" applyAlignment="1"/>
    <xf numFmtId="0" fontId="1" fillId="0" borderId="50" xfId="6" applyFont="1" applyBorder="1" applyAlignment="1"/>
    <xf numFmtId="0" fontId="1" fillId="0" borderId="0" xfId="6" applyFont="1" applyAlignment="1">
      <alignment horizontal="right"/>
    </xf>
    <xf numFmtId="0" fontId="48" fillId="7" borderId="9" xfId="6" applyFont="1" applyFill="1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1" fillId="7" borderId="49" xfId="6" applyFont="1" applyFill="1" applyBorder="1" applyAlignment="1"/>
    <xf numFmtId="0" fontId="1" fillId="7" borderId="50" xfId="6" applyFont="1" applyFill="1" applyBorder="1" applyAlignment="1"/>
    <xf numFmtId="0" fontId="42" fillId="0" borderId="0" xfId="6" applyFont="1" applyAlignment="1">
      <alignment horizontal="left" vertical="center" indent="1"/>
    </xf>
    <xf numFmtId="0" fontId="43" fillId="0" borderId="0" xfId="6" applyFont="1" applyAlignment="1">
      <alignment horizontal="left" vertical="center" indent="1"/>
    </xf>
    <xf numFmtId="0" fontId="55" fillId="7" borderId="9" xfId="6" applyFont="1" applyFill="1" applyBorder="1" applyAlignment="1">
      <alignment horizontal="left" vertical="center" indent="1"/>
    </xf>
    <xf numFmtId="0" fontId="55" fillId="7" borderId="9" xfId="0" applyFont="1" applyFill="1" applyBorder="1" applyAlignment="1">
      <alignment horizontal="left" vertical="center" indent="1"/>
    </xf>
    <xf numFmtId="0" fontId="56" fillId="7" borderId="53" xfId="0" applyFont="1" applyFill="1" applyBorder="1" applyAlignment="1">
      <alignment horizontal="left" vertical="top" indent="1"/>
    </xf>
    <xf numFmtId="0" fontId="37" fillId="7" borderId="51" xfId="6" applyFont="1" applyFill="1" applyBorder="1" applyAlignment="1">
      <alignment horizontal="center" vertical="top"/>
    </xf>
    <xf numFmtId="0" fontId="56" fillId="7" borderId="53" xfId="0" applyFont="1" applyFill="1" applyBorder="1" applyAlignment="1">
      <alignment horizontal="center" vertical="top"/>
    </xf>
    <xf numFmtId="3" fontId="37" fillId="7" borderId="49" xfId="6" applyNumberFormat="1" applyFont="1" applyFill="1" applyBorder="1" applyAlignment="1">
      <alignment horizontal="center" vertical="center"/>
    </xf>
    <xf numFmtId="0" fontId="37" fillId="7" borderId="49" xfId="6" applyFont="1" applyFill="1" applyBorder="1" applyAlignment="1">
      <alignment vertical="center"/>
    </xf>
    <xf numFmtId="0" fontId="37" fillId="7" borderId="50" xfId="6" applyFont="1" applyFill="1" applyBorder="1" applyAlignment="1">
      <alignment vertical="center"/>
    </xf>
    <xf numFmtId="0" fontId="54" fillId="0" borderId="0" xfId="6" applyFont="1" applyBorder="1" applyAlignment="1">
      <alignment horizontal="right" vertical="center"/>
    </xf>
    <xf numFmtId="0" fontId="38" fillId="12" borderId="9" xfId="6" applyFont="1" applyFill="1" applyBorder="1" applyAlignment="1">
      <alignment horizontal="left" vertical="center" indent="1" shrinkToFit="1"/>
    </xf>
    <xf numFmtId="0" fontId="42" fillId="12" borderId="55" xfId="6" applyFont="1" applyFill="1" applyBorder="1" applyAlignment="1">
      <alignment horizontal="left" vertical="top" indent="1"/>
    </xf>
    <xf numFmtId="0" fontId="37" fillId="12" borderId="55" xfId="6" applyFont="1" applyFill="1" applyBorder="1" applyAlignment="1">
      <alignment horizontal="center" vertical="top"/>
    </xf>
    <xf numFmtId="3" fontId="37" fillId="12" borderId="55" xfId="6" applyNumberFormat="1" applyFont="1" applyFill="1" applyBorder="1" applyAlignment="1">
      <alignment horizontal="center" vertical="center"/>
    </xf>
    <xf numFmtId="0" fontId="62" fillId="0" borderId="9" xfId="0" applyFont="1" applyBorder="1" applyAlignment="1">
      <alignment horizontal="left" vertical="center" indent="1"/>
    </xf>
    <xf numFmtId="0" fontId="63" fillId="0" borderId="53" xfId="0" applyFont="1" applyBorder="1" applyAlignment="1">
      <alignment horizontal="left" vertical="top" indent="1"/>
    </xf>
    <xf numFmtId="0" fontId="62" fillId="0" borderId="53" xfId="0" applyFont="1" applyBorder="1" applyAlignment="1">
      <alignment horizontal="center" vertical="top"/>
    </xf>
    <xf numFmtId="0" fontId="4" fillId="7" borderId="49" xfId="6" applyFont="1" applyFill="1" applyBorder="1" applyAlignment="1">
      <alignment horizontal="center"/>
    </xf>
    <xf numFmtId="0" fontId="4" fillId="7" borderId="50" xfId="6" applyFont="1" applyFill="1" applyBorder="1" applyAlignment="1">
      <alignment horizontal="center"/>
    </xf>
    <xf numFmtId="0" fontId="1" fillId="0" borderId="0" xfId="6" applyFont="1" applyAlignment="1">
      <alignment horizontal="left" indent="1"/>
    </xf>
    <xf numFmtId="0" fontId="63" fillId="0" borderId="0" xfId="0" applyFont="1" applyAlignment="1">
      <alignment horizontal="left" indent="1"/>
    </xf>
    <xf numFmtId="0" fontId="64" fillId="0" borderId="0" xfId="6" applyFont="1" applyBorder="1" applyAlignment="1">
      <alignment horizontal="right"/>
    </xf>
    <xf numFmtId="0" fontId="48" fillId="12" borderId="9" xfId="6" applyFont="1" applyFill="1" applyBorder="1" applyAlignment="1">
      <alignment horizontal="left" vertical="center" indent="1"/>
    </xf>
    <xf numFmtId="0" fontId="4" fillId="12" borderId="55" xfId="6" applyFont="1" applyFill="1" applyBorder="1" applyAlignment="1">
      <alignment horizontal="center" vertical="top"/>
    </xf>
    <xf numFmtId="3" fontId="37" fillId="12" borderId="55" xfId="6" applyNumberFormat="1" applyFont="1" applyFill="1" applyBorder="1" applyAlignment="1">
      <alignment horizontal="center"/>
    </xf>
    <xf numFmtId="0" fontId="54" fillId="0" borderId="0" xfId="6" applyFont="1" applyAlignment="1">
      <alignment horizontal="right" vertical="center"/>
    </xf>
    <xf numFmtId="0" fontId="43" fillId="0" borderId="0" xfId="6" applyFont="1" applyAlignment="1">
      <alignment horizontal="right" vertical="center"/>
    </xf>
    <xf numFmtId="0" fontId="38" fillId="7" borderId="9" xfId="6" applyFont="1" applyFill="1" applyBorder="1" applyAlignment="1">
      <alignment horizontal="left" vertical="center" indent="1" shrinkToFit="1"/>
    </xf>
    <xf numFmtId="0" fontId="51" fillId="0" borderId="9" xfId="0" applyFont="1" applyBorder="1" applyAlignment="1">
      <alignment horizontal="left" vertical="center" indent="1" shrinkToFit="1"/>
    </xf>
    <xf numFmtId="0" fontId="63" fillId="0" borderId="9" xfId="0" applyFont="1" applyBorder="1" applyAlignment="1">
      <alignment horizontal="left" vertical="center" indent="1"/>
    </xf>
    <xf numFmtId="0" fontId="52" fillId="7" borderId="53" xfId="0" applyFont="1" applyFill="1" applyBorder="1" applyAlignment="1">
      <alignment horizontal="left" vertical="top" indent="1"/>
    </xf>
    <xf numFmtId="0" fontId="51" fillId="7" borderId="53" xfId="0" applyFont="1" applyFill="1" applyBorder="1" applyAlignment="1">
      <alignment horizontal="center" vertical="top"/>
    </xf>
    <xf numFmtId="3" fontId="37" fillId="7" borderId="48" xfId="6" applyNumberFormat="1" applyFont="1" applyFill="1" applyBorder="1" applyAlignment="1">
      <alignment horizontal="center" vertical="center"/>
    </xf>
    <xf numFmtId="0" fontId="35" fillId="0" borderId="0" xfId="6" applyFont="1" applyAlignment="1">
      <alignment horizontal="right" vertical="center"/>
    </xf>
    <xf numFmtId="0" fontId="1" fillId="0" borderId="0" xfId="6" applyFont="1" applyAlignment="1">
      <alignment horizontal="right" vertical="center"/>
    </xf>
    <xf numFmtId="0" fontId="62" fillId="0" borderId="53" xfId="0" applyFont="1" applyBorder="1" applyAlignment="1">
      <alignment horizontal="left" vertical="top" indent="1"/>
    </xf>
    <xf numFmtId="0" fontId="62" fillId="7" borderId="53" xfId="0" applyFont="1" applyFill="1" applyBorder="1" applyAlignment="1">
      <alignment horizontal="center" vertical="top"/>
    </xf>
    <xf numFmtId="0" fontId="4" fillId="7" borderId="49" xfId="6" applyFont="1" applyFill="1" applyBorder="1" applyAlignment="1">
      <alignment vertical="center"/>
    </xf>
    <xf numFmtId="0" fontId="4" fillId="7" borderId="50" xfId="6" applyFont="1" applyFill="1" applyBorder="1" applyAlignment="1">
      <alignment vertical="center"/>
    </xf>
    <xf numFmtId="0" fontId="41" fillId="7" borderId="9" xfId="6" applyFont="1" applyFill="1" applyBorder="1" applyAlignment="1">
      <alignment horizontal="left" vertical="center" indent="1"/>
    </xf>
    <xf numFmtId="0" fontId="63" fillId="7" borderId="9" xfId="0" applyFont="1" applyFill="1" applyBorder="1" applyAlignment="1">
      <alignment horizontal="left" vertical="center" indent="1"/>
    </xf>
    <xf numFmtId="0" fontId="38" fillId="7" borderId="9" xfId="0" applyFont="1" applyFill="1" applyBorder="1" applyAlignment="1">
      <alignment horizontal="left" vertical="center" indent="1"/>
    </xf>
    <xf numFmtId="0" fontId="48" fillId="7" borderId="4" xfId="0" applyFont="1" applyFill="1" applyBorder="1" applyAlignment="1">
      <alignment horizontal="left" vertical="center" indent="1"/>
    </xf>
    <xf numFmtId="0" fontId="67" fillId="7" borderId="7" xfId="0" applyFont="1" applyFill="1" applyBorder="1" applyAlignment="1">
      <alignment horizontal="left" vertical="center" indent="1"/>
    </xf>
    <xf numFmtId="0" fontId="67" fillId="7" borderId="81" xfId="0" applyFont="1" applyFill="1" applyBorder="1" applyAlignment="1">
      <alignment horizontal="left" vertical="center" indent="1"/>
    </xf>
    <xf numFmtId="0" fontId="48" fillId="7" borderId="9" xfId="6" applyFont="1" applyFill="1" applyBorder="1" applyAlignment="1">
      <alignment horizontal="left" vertical="center" indent="1" shrinkToFit="1"/>
    </xf>
    <xf numFmtId="0" fontId="62" fillId="0" borderId="9" xfId="0" applyFont="1" applyBorder="1" applyAlignment="1">
      <alignment horizontal="left" vertical="center" indent="1" shrinkToFit="1"/>
    </xf>
    <xf numFmtId="0" fontId="63" fillId="0" borderId="9" xfId="0" applyFont="1" applyBorder="1" applyAlignment="1">
      <alignment horizontal="left" vertical="center" indent="1" shrinkToFit="1"/>
    </xf>
    <xf numFmtId="0" fontId="68" fillId="7" borderId="53" xfId="0" applyFont="1" applyFill="1" applyBorder="1" applyAlignment="1">
      <alignment horizontal="left" vertical="top" indent="1"/>
    </xf>
    <xf numFmtId="0" fontId="68" fillId="7" borderId="53" xfId="0" applyFont="1" applyFill="1" applyBorder="1" applyAlignment="1">
      <alignment horizontal="center" vertical="top"/>
    </xf>
    <xf numFmtId="0" fontId="37" fillId="7" borderId="53" xfId="0" applyFont="1" applyFill="1" applyBorder="1" applyAlignment="1">
      <alignment horizontal="left" vertical="top" indent="1"/>
    </xf>
    <xf numFmtId="0" fontId="37" fillId="7" borderId="53" xfId="0" applyFont="1" applyFill="1" applyBorder="1" applyAlignment="1">
      <alignment horizontal="center" vertical="top"/>
    </xf>
  </cellXfs>
  <cellStyles count="9">
    <cellStyle name="Excel Built-in Normal" xfId="7"/>
    <cellStyle name="Excel Built-in Normal 1" xfId="8"/>
    <cellStyle name="Normální" xfId="0" builtinId="0"/>
    <cellStyle name="normální 2" xfId="1"/>
    <cellStyle name="normální 2 2" xfId="4"/>
    <cellStyle name="normální 3" xfId="2"/>
    <cellStyle name="Normální 4" xfId="3"/>
    <cellStyle name="Normální 5" xfId="6"/>
    <cellStyle name="normální_Rezerva 2004 ORJ 110 - k 3110200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L18" sqref="L18"/>
    </sheetView>
  </sheetViews>
  <sheetFormatPr defaultRowHeight="12.45" x14ac:dyDescent="0.3"/>
  <cols>
    <col min="2" max="2" width="30.84375" customWidth="1"/>
    <col min="3" max="3" width="22" customWidth="1"/>
    <col min="4" max="4" width="21.84375" customWidth="1"/>
    <col min="5" max="5" width="19.53515625" customWidth="1"/>
  </cols>
  <sheetData>
    <row r="1" spans="1:7" ht="12.9" x14ac:dyDescent="0.35">
      <c r="A1" s="138"/>
      <c r="B1" s="138"/>
      <c r="C1" s="138"/>
      <c r="D1" s="138"/>
      <c r="E1" s="138"/>
      <c r="F1" s="138"/>
      <c r="G1" s="138"/>
    </row>
    <row r="2" spans="1:7" ht="16.5" customHeight="1" x14ac:dyDescent="0.35">
      <c r="A2" s="139"/>
      <c r="B2" s="140"/>
      <c r="C2" s="138"/>
      <c r="D2" s="138"/>
      <c r="E2" s="138"/>
      <c r="F2" s="138"/>
      <c r="G2" s="138"/>
    </row>
    <row r="3" spans="1:7" ht="15" x14ac:dyDescent="0.35">
      <c r="A3" s="139"/>
      <c r="B3" s="139" t="s">
        <v>361</v>
      </c>
      <c r="C3" s="138"/>
      <c r="D3" s="138"/>
      <c r="E3" s="138"/>
      <c r="F3" s="138"/>
      <c r="G3" s="138"/>
    </row>
    <row r="4" spans="1:7" ht="15" x14ac:dyDescent="0.35">
      <c r="A4" s="139"/>
      <c r="B4" s="176"/>
      <c r="C4" s="138"/>
      <c r="D4" s="138"/>
      <c r="E4" s="138"/>
      <c r="F4" s="138"/>
      <c r="G4" s="138"/>
    </row>
    <row r="5" spans="1:7" ht="21.75" customHeight="1" x14ac:dyDescent="0.45">
      <c r="A5" s="1736" t="s">
        <v>597</v>
      </c>
      <c r="B5" s="1737"/>
      <c r="C5" s="1738"/>
      <c r="D5" s="1738"/>
      <c r="E5" s="1738"/>
      <c r="F5" s="138"/>
      <c r="G5" s="138"/>
    </row>
    <row r="6" spans="1:7" ht="15.45" x14ac:dyDescent="0.4">
      <c r="A6" s="141"/>
      <c r="B6" s="142"/>
      <c r="C6" s="142"/>
      <c r="D6" s="142"/>
      <c r="E6" s="142"/>
    </row>
    <row r="7" spans="1:7" ht="15" customHeight="1" thickBot="1" x14ac:dyDescent="0.35">
      <c r="A7" s="143"/>
      <c r="C7" s="144"/>
      <c r="D7" s="144"/>
      <c r="E7" s="144" t="s">
        <v>362</v>
      </c>
    </row>
    <row r="8" spans="1:7" ht="14.15" x14ac:dyDescent="0.3">
      <c r="B8" s="1739" t="s">
        <v>363</v>
      </c>
      <c r="C8" s="145" t="s">
        <v>364</v>
      </c>
      <c r="D8" s="145" t="s">
        <v>365</v>
      </c>
      <c r="E8" s="145" t="s">
        <v>0</v>
      </c>
      <c r="F8" s="146" t="s">
        <v>366</v>
      </c>
      <c r="G8" s="147"/>
    </row>
    <row r="9" spans="1:7" ht="14.6" thickBot="1" x14ac:dyDescent="0.35">
      <c r="B9" s="1740"/>
      <c r="C9" s="148" t="s">
        <v>367</v>
      </c>
      <c r="D9" s="148" t="s">
        <v>367</v>
      </c>
      <c r="E9" s="148" t="s">
        <v>367</v>
      </c>
      <c r="F9" s="149" t="s">
        <v>368</v>
      </c>
      <c r="G9" s="147"/>
    </row>
    <row r="10" spans="1:7" s="174" customFormat="1" ht="16.100000000000001" customHeight="1" thickTop="1" x14ac:dyDescent="0.35">
      <c r="B10" s="152" t="s">
        <v>369</v>
      </c>
      <c r="C10" s="153">
        <v>357733</v>
      </c>
      <c r="D10" s="153">
        <v>357218.8</v>
      </c>
      <c r="E10" s="153">
        <v>446068.2</v>
      </c>
      <c r="F10" s="154">
        <f>(E10/D10)*100</f>
        <v>124.87254310243469</v>
      </c>
      <c r="G10" s="175"/>
    </row>
    <row r="11" spans="1:7" s="174" customFormat="1" ht="16.100000000000001" customHeight="1" x14ac:dyDescent="0.35">
      <c r="B11" s="155" t="s">
        <v>370</v>
      </c>
      <c r="C11" s="156">
        <v>64349</v>
      </c>
      <c r="D11" s="156">
        <v>93353.5</v>
      </c>
      <c r="E11" s="156">
        <v>100330.8</v>
      </c>
      <c r="F11" s="154">
        <f t="shared" ref="F11:F14" si="0">(E11/D11)*100</f>
        <v>107.47406363982068</v>
      </c>
      <c r="G11" s="175"/>
    </row>
    <row r="12" spans="1:7" s="174" customFormat="1" ht="16.100000000000001" customHeight="1" x14ac:dyDescent="0.35">
      <c r="B12" s="155" t="s">
        <v>371</v>
      </c>
      <c r="C12" s="156">
        <v>22680</v>
      </c>
      <c r="D12" s="156">
        <v>22760</v>
      </c>
      <c r="E12" s="156">
        <v>9104.2000000000007</v>
      </c>
      <c r="F12" s="154">
        <f t="shared" si="0"/>
        <v>40.000878734622148</v>
      </c>
      <c r="G12" s="175"/>
    </row>
    <row r="13" spans="1:7" s="174" customFormat="1" ht="16.100000000000001" customHeight="1" x14ac:dyDescent="0.35">
      <c r="B13" s="157" t="s">
        <v>372</v>
      </c>
      <c r="C13" s="156">
        <v>85554</v>
      </c>
      <c r="D13" s="156">
        <v>168357.7</v>
      </c>
      <c r="E13" s="156">
        <v>161678.70000000001</v>
      </c>
      <c r="F13" s="154">
        <f t="shared" si="0"/>
        <v>96.032851482290383</v>
      </c>
      <c r="G13" s="175"/>
    </row>
    <row r="14" spans="1:7" s="174" customFormat="1" ht="16.100000000000001" customHeight="1" thickBot="1" x14ac:dyDescent="0.4">
      <c r="B14" s="158" t="s">
        <v>373</v>
      </c>
      <c r="C14" s="159">
        <f>SUM(C10:C13)</f>
        <v>530316</v>
      </c>
      <c r="D14" s="159">
        <f>SUM(D10:D13)</f>
        <v>641690</v>
      </c>
      <c r="E14" s="159">
        <f>SUM(E10:E13)</f>
        <v>717181.89999999991</v>
      </c>
      <c r="F14" s="154">
        <f t="shared" si="0"/>
        <v>111.76454362698497</v>
      </c>
      <c r="G14" s="175"/>
    </row>
    <row r="15" spans="1:7" s="174" customFormat="1" ht="16.100000000000001" customHeight="1" thickTop="1" x14ac:dyDescent="0.35">
      <c r="B15" s="160"/>
      <c r="C15" s="161"/>
      <c r="D15" s="161"/>
      <c r="E15" s="161"/>
      <c r="F15" s="162"/>
      <c r="G15" s="175"/>
    </row>
    <row r="16" spans="1:7" s="174" customFormat="1" ht="16.100000000000001" customHeight="1" x14ac:dyDescent="0.35">
      <c r="A16" s="175"/>
      <c r="B16" s="155" t="s">
        <v>374</v>
      </c>
      <c r="C16" s="156">
        <v>499949</v>
      </c>
      <c r="D16" s="156">
        <v>601239.69999999995</v>
      </c>
      <c r="E16" s="156">
        <v>559194</v>
      </c>
      <c r="F16" s="163">
        <f>(E16/D16)*100</f>
        <v>93.006832383157672</v>
      </c>
      <c r="G16" s="175"/>
    </row>
    <row r="17" spans="1:7" s="174" customFormat="1" ht="16.100000000000001" customHeight="1" x14ac:dyDescent="0.35">
      <c r="A17" s="175"/>
      <c r="B17" s="157" t="s">
        <v>375</v>
      </c>
      <c r="C17" s="156">
        <v>101049</v>
      </c>
      <c r="D17" s="156">
        <v>118047.1</v>
      </c>
      <c r="E17" s="156">
        <v>98295.4</v>
      </c>
      <c r="F17" s="163">
        <f t="shared" ref="F17:F18" si="1">(E17/D17)*100</f>
        <v>83.267949826806415</v>
      </c>
      <c r="G17" s="175"/>
    </row>
    <row r="18" spans="1:7" s="174" customFormat="1" ht="16.100000000000001" customHeight="1" thickBot="1" x14ac:dyDescent="0.4">
      <c r="A18" s="175"/>
      <c r="B18" s="158" t="s">
        <v>376</v>
      </c>
      <c r="C18" s="159">
        <f>SUM(C16:C17)</f>
        <v>600998</v>
      </c>
      <c r="D18" s="159">
        <f>SUM(D16:D17)</f>
        <v>719286.79999999993</v>
      </c>
      <c r="E18" s="159">
        <f>SUM(E16:E17)</f>
        <v>657489.4</v>
      </c>
      <c r="F18" s="163">
        <f t="shared" si="1"/>
        <v>91.408517436994543</v>
      </c>
      <c r="G18" s="175"/>
    </row>
    <row r="19" spans="1:7" s="174" customFormat="1" ht="11.25" customHeight="1" thickTop="1" x14ac:dyDescent="0.35">
      <c r="B19" s="164"/>
      <c r="C19" s="165"/>
      <c r="D19" s="165"/>
      <c r="E19" s="165"/>
      <c r="F19" s="162"/>
      <c r="G19" s="175"/>
    </row>
    <row r="20" spans="1:7" s="174" customFormat="1" ht="16.100000000000001" customHeight="1" x14ac:dyDescent="0.35">
      <c r="B20" s="166" t="s">
        <v>377</v>
      </c>
      <c r="C20" s="167"/>
      <c r="D20" s="167"/>
      <c r="E20" s="167"/>
      <c r="F20" s="168"/>
      <c r="G20" s="175"/>
    </row>
    <row r="21" spans="1:7" s="174" customFormat="1" ht="16.100000000000001" customHeight="1" x14ac:dyDescent="0.35">
      <c r="B21" s="166" t="s">
        <v>378</v>
      </c>
      <c r="C21" s="169">
        <v>0</v>
      </c>
      <c r="D21" s="169">
        <v>0</v>
      </c>
      <c r="E21" s="169">
        <v>59692.5</v>
      </c>
      <c r="F21" s="170"/>
    </row>
    <row r="22" spans="1:7" s="174" customFormat="1" ht="16.100000000000001" customHeight="1" thickBot="1" x14ac:dyDescent="0.4">
      <c r="B22" s="171" t="s">
        <v>379</v>
      </c>
      <c r="C22" s="172">
        <v>70682</v>
      </c>
      <c r="D22" s="172">
        <v>77596.800000000003</v>
      </c>
      <c r="E22" s="172"/>
      <c r="F22" s="173"/>
    </row>
    <row r="25" spans="1:7" x14ac:dyDescent="0.3">
      <c r="B25" s="150" t="s">
        <v>380</v>
      </c>
    </row>
    <row r="26" spans="1:7" x14ac:dyDescent="0.3">
      <c r="B26" s="150" t="s">
        <v>381</v>
      </c>
      <c r="C26" s="150"/>
      <c r="D26" s="150"/>
      <c r="E26" s="150"/>
    </row>
    <row r="27" spans="1:7" ht="15" x14ac:dyDescent="0.35">
      <c r="B27" s="150"/>
      <c r="C27" s="151"/>
      <c r="D27" s="151"/>
      <c r="E27" s="151"/>
    </row>
  </sheetData>
  <mergeCells count="2">
    <mergeCell ref="A5:E5"/>
    <mergeCell ref="B8:B9"/>
  </mergeCells>
  <pageMargins left="0.19685039370078741" right="0.19685039370078741" top="0.78740157480314965" bottom="0.78740157480314965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60"/>
  <sheetViews>
    <sheetView workbookViewId="0">
      <selection sqref="A1:XFD1048576"/>
    </sheetView>
  </sheetViews>
  <sheetFormatPr defaultColWidth="8.69140625" defaultRowHeight="12.45" x14ac:dyDescent="0.3"/>
  <cols>
    <col min="1" max="1" width="37.84375" style="660" customWidth="1"/>
    <col min="2" max="2" width="7.3828125" style="964" customWidth="1"/>
    <col min="3" max="4" width="11.53515625" style="791" customWidth="1"/>
    <col min="5" max="6" width="11.53515625" style="965" customWidth="1"/>
    <col min="7" max="7" width="10" style="965" customWidth="1"/>
    <col min="8" max="8" width="9.15234375" style="965" customWidth="1"/>
    <col min="9" max="9" width="9.3828125" style="965" customWidth="1"/>
    <col min="10" max="10" width="9.15234375" style="965" customWidth="1"/>
    <col min="11" max="11" width="12" style="791" customWidth="1"/>
    <col min="12" max="12" width="8.69140625" style="791"/>
    <col min="13" max="13" width="12" style="791" customWidth="1"/>
    <col min="14" max="14" width="12.53515625" style="791" customWidth="1"/>
    <col min="15" max="16" width="12" style="791" customWidth="1"/>
    <col min="17" max="1024" width="8.69140625" style="791"/>
  </cols>
  <sheetData>
    <row r="1" spans="1:16" ht="24" customHeight="1" x14ac:dyDescent="0.3">
      <c r="A1" s="1790"/>
      <c r="B1" s="1790"/>
      <c r="C1" s="1790"/>
      <c r="D1" s="1790"/>
      <c r="E1" s="1790"/>
      <c r="F1" s="1790"/>
      <c r="G1" s="1790"/>
      <c r="H1" s="1790"/>
      <c r="I1" s="1790"/>
      <c r="J1" s="1790"/>
      <c r="K1" s="1790"/>
      <c r="L1" s="1790"/>
      <c r="M1" s="1790"/>
      <c r="N1" s="1790"/>
      <c r="O1" s="1790"/>
      <c r="P1" s="790"/>
    </row>
    <row r="2" spans="1:16" x14ac:dyDescent="0.3">
      <c r="B2" s="660"/>
      <c r="C2" s="660"/>
      <c r="D2" s="660"/>
      <c r="E2" s="661"/>
      <c r="F2" s="661"/>
      <c r="G2" s="661"/>
      <c r="H2" s="661"/>
      <c r="I2" s="661"/>
      <c r="J2" s="661"/>
      <c r="K2" s="660"/>
      <c r="L2" s="660"/>
      <c r="M2" s="660"/>
      <c r="N2" s="660"/>
      <c r="O2" s="792"/>
    </row>
    <row r="3" spans="1:16" ht="17.600000000000001" x14ac:dyDescent="0.3">
      <c r="A3" s="793" t="s">
        <v>783</v>
      </c>
      <c r="B3" s="660"/>
      <c r="C3" s="660"/>
      <c r="D3" s="660"/>
      <c r="E3" s="661"/>
      <c r="F3" s="664"/>
      <c r="G3" s="664"/>
      <c r="H3" s="661"/>
      <c r="I3" s="661"/>
      <c r="J3" s="661"/>
      <c r="K3" s="660"/>
      <c r="L3" s="660"/>
      <c r="M3" s="660"/>
      <c r="N3" s="660"/>
      <c r="O3" s="660"/>
    </row>
    <row r="4" spans="1:16" ht="21.75" customHeight="1" x14ac:dyDescent="0.3">
      <c r="A4" s="794"/>
      <c r="B4" s="660"/>
      <c r="C4" s="660"/>
      <c r="D4" s="660"/>
      <c r="E4" s="661"/>
      <c r="F4" s="664"/>
      <c r="G4" s="664"/>
      <c r="H4" s="661"/>
      <c r="I4" s="661"/>
      <c r="J4" s="661"/>
      <c r="K4" s="660"/>
      <c r="L4" s="660"/>
      <c r="M4" s="660"/>
      <c r="N4" s="660"/>
      <c r="O4" s="660"/>
    </row>
    <row r="5" spans="1:16" x14ac:dyDescent="0.3">
      <c r="A5" s="666"/>
      <c r="B5" s="660"/>
      <c r="C5" s="660"/>
      <c r="D5" s="660"/>
      <c r="E5" s="661"/>
      <c r="F5" s="664"/>
      <c r="G5" s="664"/>
      <c r="H5" s="661"/>
      <c r="I5" s="661"/>
      <c r="J5" s="661"/>
      <c r="K5" s="660"/>
      <c r="L5" s="660"/>
      <c r="M5" s="660"/>
      <c r="N5" s="660"/>
      <c r="O5" s="660"/>
    </row>
    <row r="6" spans="1:16" ht="6" customHeight="1" x14ac:dyDescent="0.3">
      <c r="B6" s="667"/>
      <c r="C6" s="667"/>
      <c r="D6" s="660"/>
      <c r="E6" s="661"/>
      <c r="F6" s="664"/>
      <c r="G6" s="664"/>
      <c r="H6" s="661"/>
      <c r="I6" s="661"/>
      <c r="J6" s="661"/>
      <c r="K6" s="660"/>
      <c r="L6" s="660"/>
      <c r="M6" s="660"/>
      <c r="N6" s="660"/>
      <c r="O6" s="660"/>
    </row>
    <row r="7" spans="1:16" ht="24.75" customHeight="1" x14ac:dyDescent="0.3">
      <c r="A7" s="794" t="s">
        <v>706</v>
      </c>
      <c r="B7" s="795"/>
      <c r="C7" s="1791" t="s">
        <v>798</v>
      </c>
      <c r="D7" s="1791"/>
      <c r="E7" s="1791"/>
      <c r="F7" s="1791"/>
      <c r="G7" s="1791"/>
      <c r="H7" s="1791"/>
      <c r="I7" s="1791"/>
      <c r="J7" s="1791"/>
      <c r="K7" s="1791"/>
      <c r="L7" s="1791"/>
      <c r="M7" s="1791"/>
      <c r="N7" s="1791"/>
      <c r="O7" s="1791"/>
    </row>
    <row r="8" spans="1:16" ht="23.25" customHeight="1" thickBot="1" x14ac:dyDescent="0.35">
      <c r="A8" s="666" t="s">
        <v>708</v>
      </c>
      <c r="B8" s="660"/>
      <c r="C8" s="660"/>
      <c r="D8" s="660"/>
      <c r="E8" s="661"/>
      <c r="F8" s="664"/>
      <c r="G8" s="664"/>
      <c r="H8" s="661"/>
      <c r="I8" s="661"/>
      <c r="J8" s="661"/>
      <c r="K8" s="660"/>
      <c r="L8" s="660"/>
      <c r="M8" s="660"/>
      <c r="N8" s="660"/>
      <c r="O8" s="660"/>
    </row>
    <row r="9" spans="1:16" ht="12.9" thickBot="1" x14ac:dyDescent="0.35">
      <c r="A9" s="1792" t="s">
        <v>709</v>
      </c>
      <c r="B9" s="1793" t="s">
        <v>710</v>
      </c>
      <c r="C9" s="796" t="s">
        <v>0</v>
      </c>
      <c r="D9" s="797" t="s">
        <v>711</v>
      </c>
      <c r="E9" s="798" t="s">
        <v>712</v>
      </c>
      <c r="F9" s="1794" t="s">
        <v>713</v>
      </c>
      <c r="G9" s="1794"/>
      <c r="H9" s="1794"/>
      <c r="I9" s="1794"/>
      <c r="J9" s="797" t="s">
        <v>714</v>
      </c>
      <c r="K9" s="798" t="s">
        <v>715</v>
      </c>
      <c r="M9" s="797" t="s">
        <v>716</v>
      </c>
      <c r="N9" s="797" t="s">
        <v>717</v>
      </c>
      <c r="O9" s="797" t="s">
        <v>716</v>
      </c>
    </row>
    <row r="10" spans="1:16" ht="12.9" thickBot="1" x14ac:dyDescent="0.35">
      <c r="A10" s="1792"/>
      <c r="B10" s="1793"/>
      <c r="C10" s="799" t="s">
        <v>718</v>
      </c>
      <c r="D10" s="800">
        <v>2021</v>
      </c>
      <c r="E10" s="799">
        <v>2021</v>
      </c>
      <c r="F10" s="801" t="s">
        <v>719</v>
      </c>
      <c r="G10" s="802" t="s">
        <v>720</v>
      </c>
      <c r="H10" s="802" t="s">
        <v>721</v>
      </c>
      <c r="I10" s="803" t="s">
        <v>722</v>
      </c>
      <c r="J10" s="800" t="s">
        <v>723</v>
      </c>
      <c r="K10" s="799" t="s">
        <v>724</v>
      </c>
      <c r="M10" s="804" t="s">
        <v>725</v>
      </c>
      <c r="N10" s="800" t="s">
        <v>726</v>
      </c>
      <c r="O10" s="800" t="s">
        <v>727</v>
      </c>
    </row>
    <row r="11" spans="1:16" x14ac:dyDescent="0.3">
      <c r="A11" s="805" t="s">
        <v>799</v>
      </c>
      <c r="B11" s="806"/>
      <c r="C11" s="807">
        <v>16</v>
      </c>
      <c r="D11" s="808">
        <v>17</v>
      </c>
      <c r="E11" s="809">
        <v>17</v>
      </c>
      <c r="F11" s="810">
        <v>17</v>
      </c>
      <c r="G11" s="811">
        <f t="shared" ref="G11:I17" si="0">M11</f>
        <v>18</v>
      </c>
      <c r="H11" s="812">
        <f t="shared" si="0"/>
        <v>17</v>
      </c>
      <c r="I11" s="813">
        <f t="shared" si="0"/>
        <v>17</v>
      </c>
      <c r="J11" s="814" t="s">
        <v>729</v>
      </c>
      <c r="K11" s="815" t="s">
        <v>729</v>
      </c>
      <c r="L11" s="816"/>
      <c r="M11" s="817">
        <v>18</v>
      </c>
      <c r="N11" s="818">
        <v>17</v>
      </c>
      <c r="O11" s="819">
        <v>17</v>
      </c>
    </row>
    <row r="12" spans="1:16" ht="12.9" thickBot="1" x14ac:dyDescent="0.35">
      <c r="A12" s="820" t="s">
        <v>800</v>
      </c>
      <c r="B12" s="821"/>
      <c r="C12" s="822">
        <v>15.15</v>
      </c>
      <c r="D12" s="823">
        <v>14.869</v>
      </c>
      <c r="E12" s="824">
        <v>14.87</v>
      </c>
      <c r="F12" s="825">
        <v>15.65</v>
      </c>
      <c r="G12" s="826">
        <f t="shared" si="0"/>
        <v>16.059999999999999</v>
      </c>
      <c r="H12" s="827">
        <f t="shared" si="0"/>
        <v>16.265999999999998</v>
      </c>
      <c r="I12" s="828">
        <f t="shared" si="0"/>
        <v>16.2</v>
      </c>
      <c r="J12" s="829"/>
      <c r="K12" s="830" t="s">
        <v>729</v>
      </c>
      <c r="L12" s="816"/>
      <c r="M12" s="831">
        <v>16.059999999999999</v>
      </c>
      <c r="N12" s="832">
        <v>16.265999999999998</v>
      </c>
      <c r="O12" s="833">
        <v>16.2</v>
      </c>
    </row>
    <row r="13" spans="1:16" x14ac:dyDescent="0.3">
      <c r="A13" s="834" t="s">
        <v>786</v>
      </c>
      <c r="B13" s="835" t="s">
        <v>732</v>
      </c>
      <c r="C13" s="836">
        <v>3759</v>
      </c>
      <c r="D13" s="808" t="s">
        <v>729</v>
      </c>
      <c r="E13" s="837" t="s">
        <v>729</v>
      </c>
      <c r="F13" s="837">
        <v>3828</v>
      </c>
      <c r="G13" s="811">
        <f t="shared" si="0"/>
        <v>3836</v>
      </c>
      <c r="H13" s="811">
        <f t="shared" si="0"/>
        <v>3889</v>
      </c>
      <c r="I13" s="812">
        <f t="shared" si="0"/>
        <v>4129</v>
      </c>
      <c r="J13" s="838" t="s">
        <v>729</v>
      </c>
      <c r="K13" s="838" t="s">
        <v>729</v>
      </c>
      <c r="L13" s="816"/>
      <c r="M13" s="817">
        <v>3836</v>
      </c>
      <c r="N13" s="839">
        <v>3889</v>
      </c>
      <c r="O13" s="840">
        <v>4129</v>
      </c>
    </row>
    <row r="14" spans="1:16" x14ac:dyDescent="0.3">
      <c r="A14" s="841" t="s">
        <v>787</v>
      </c>
      <c r="B14" s="842" t="s">
        <v>734</v>
      </c>
      <c r="C14" s="836">
        <v>3696</v>
      </c>
      <c r="D14" s="843" t="s">
        <v>729</v>
      </c>
      <c r="E14" s="844" t="s">
        <v>729</v>
      </c>
      <c r="F14" s="837">
        <v>3770</v>
      </c>
      <c r="G14" s="845">
        <f t="shared" si="0"/>
        <v>3784</v>
      </c>
      <c r="H14" s="845">
        <f t="shared" si="0"/>
        <v>3748</v>
      </c>
      <c r="I14" s="846">
        <f t="shared" si="0"/>
        <v>3861</v>
      </c>
      <c r="J14" s="838" t="s">
        <v>729</v>
      </c>
      <c r="K14" s="838" t="s">
        <v>729</v>
      </c>
      <c r="L14" s="816"/>
      <c r="M14" s="847">
        <v>3784</v>
      </c>
      <c r="N14" s="839">
        <v>3748</v>
      </c>
      <c r="O14" s="840">
        <v>3861</v>
      </c>
    </row>
    <row r="15" spans="1:16" x14ac:dyDescent="0.3">
      <c r="A15" s="841" t="s">
        <v>735</v>
      </c>
      <c r="B15" s="842" t="s">
        <v>736</v>
      </c>
      <c r="C15" s="836">
        <v>25</v>
      </c>
      <c r="D15" s="843" t="s">
        <v>729</v>
      </c>
      <c r="E15" s="844" t="s">
        <v>729</v>
      </c>
      <c r="F15" s="837">
        <v>0</v>
      </c>
      <c r="G15" s="845">
        <f t="shared" si="0"/>
        <v>0</v>
      </c>
      <c r="H15" s="845">
        <f t="shared" si="0"/>
        <v>0</v>
      </c>
      <c r="I15" s="846">
        <f t="shared" si="0"/>
        <v>15</v>
      </c>
      <c r="J15" s="838" t="s">
        <v>729</v>
      </c>
      <c r="K15" s="838" t="s">
        <v>729</v>
      </c>
      <c r="L15" s="816"/>
      <c r="M15" s="847">
        <v>0</v>
      </c>
      <c r="N15" s="839">
        <v>0</v>
      </c>
      <c r="O15" s="840">
        <v>15</v>
      </c>
    </row>
    <row r="16" spans="1:16" x14ac:dyDescent="0.3">
      <c r="A16" s="841" t="s">
        <v>737</v>
      </c>
      <c r="B16" s="842" t="s">
        <v>729</v>
      </c>
      <c r="C16" s="836">
        <v>317</v>
      </c>
      <c r="D16" s="843" t="s">
        <v>729</v>
      </c>
      <c r="E16" s="844" t="s">
        <v>729</v>
      </c>
      <c r="F16" s="837">
        <v>1531</v>
      </c>
      <c r="G16" s="845">
        <f t="shared" si="0"/>
        <v>1070</v>
      </c>
      <c r="H16" s="845">
        <f t="shared" si="0"/>
        <v>590</v>
      </c>
      <c r="I16" s="846">
        <f t="shared" si="0"/>
        <v>189</v>
      </c>
      <c r="J16" s="838" t="s">
        <v>729</v>
      </c>
      <c r="K16" s="838" t="s">
        <v>729</v>
      </c>
      <c r="L16" s="816"/>
      <c r="M16" s="847">
        <v>1070</v>
      </c>
      <c r="N16" s="839">
        <v>590</v>
      </c>
      <c r="O16" s="840">
        <v>189</v>
      </c>
    </row>
    <row r="17" spans="1:15" ht="12.9" thickBot="1" x14ac:dyDescent="0.35">
      <c r="A17" s="848" t="s">
        <v>738</v>
      </c>
      <c r="B17" s="849" t="s">
        <v>739</v>
      </c>
      <c r="C17" s="850">
        <v>1806</v>
      </c>
      <c r="D17" s="851" t="s">
        <v>729</v>
      </c>
      <c r="E17" s="852" t="s">
        <v>729</v>
      </c>
      <c r="F17" s="837">
        <v>2617</v>
      </c>
      <c r="G17" s="845">
        <f t="shared" si="0"/>
        <v>3811</v>
      </c>
      <c r="H17" s="845">
        <f t="shared" si="0"/>
        <v>2868</v>
      </c>
      <c r="I17" s="846">
        <f t="shared" si="0"/>
        <v>1753</v>
      </c>
      <c r="J17" s="815" t="s">
        <v>729</v>
      </c>
      <c r="K17" s="815" t="s">
        <v>729</v>
      </c>
      <c r="L17" s="816"/>
      <c r="M17" s="853">
        <v>3811</v>
      </c>
      <c r="N17" s="854">
        <v>2868</v>
      </c>
      <c r="O17" s="855">
        <v>1753</v>
      </c>
    </row>
    <row r="18" spans="1:15" ht="12.9" thickBot="1" x14ac:dyDescent="0.35">
      <c r="A18" s="856" t="s">
        <v>740</v>
      </c>
      <c r="B18" s="857"/>
      <c r="C18" s="858">
        <f>C13-C14+C15+C16+C17</f>
        <v>2211</v>
      </c>
      <c r="D18" s="859" t="s">
        <v>729</v>
      </c>
      <c r="E18" s="860" t="s">
        <v>729</v>
      </c>
      <c r="F18" s="860">
        <f>F13-F14+F15+F16+F17</f>
        <v>4206</v>
      </c>
      <c r="G18" s="860">
        <f>G13-G14+G15+G16+G17</f>
        <v>4933</v>
      </c>
      <c r="H18" s="860">
        <f>H13-H14+H15+H16+H17</f>
        <v>3599</v>
      </c>
      <c r="I18" s="858">
        <f>I13-I14+I15+I16+I17</f>
        <v>2225</v>
      </c>
      <c r="J18" s="861" t="s">
        <v>729</v>
      </c>
      <c r="K18" s="861" t="s">
        <v>729</v>
      </c>
      <c r="L18" s="816"/>
      <c r="M18" s="862">
        <f>M13-M14+M15+M16+M17</f>
        <v>4933</v>
      </c>
      <c r="N18" s="862">
        <f>N13-N14+N15+N16+N17</f>
        <v>3599</v>
      </c>
      <c r="O18" s="862">
        <f>O13-O14+O15+O16+O17</f>
        <v>2225</v>
      </c>
    </row>
    <row r="19" spans="1:15" x14ac:dyDescent="0.3">
      <c r="A19" s="848" t="s">
        <v>741</v>
      </c>
      <c r="B19" s="863">
        <v>401</v>
      </c>
      <c r="C19" s="850">
        <v>63</v>
      </c>
      <c r="D19" s="808" t="s">
        <v>729</v>
      </c>
      <c r="E19" s="837" t="s">
        <v>729</v>
      </c>
      <c r="F19" s="864">
        <v>57</v>
      </c>
      <c r="G19" s="845">
        <f t="shared" ref="G19:I23" si="1">M19</f>
        <v>52</v>
      </c>
      <c r="H19" s="845">
        <f t="shared" si="1"/>
        <v>141</v>
      </c>
      <c r="I19" s="846">
        <f t="shared" si="1"/>
        <v>268</v>
      </c>
      <c r="J19" s="815" t="s">
        <v>729</v>
      </c>
      <c r="K19" s="815" t="s">
        <v>729</v>
      </c>
      <c r="L19" s="816"/>
      <c r="M19" s="865">
        <v>52</v>
      </c>
      <c r="N19" s="854">
        <v>141</v>
      </c>
      <c r="O19" s="855">
        <v>268</v>
      </c>
    </row>
    <row r="20" spans="1:15" x14ac:dyDescent="0.3">
      <c r="A20" s="841" t="s">
        <v>742</v>
      </c>
      <c r="B20" s="842" t="s">
        <v>743</v>
      </c>
      <c r="C20" s="836">
        <v>771</v>
      </c>
      <c r="D20" s="843" t="s">
        <v>729</v>
      </c>
      <c r="E20" s="844" t="s">
        <v>729</v>
      </c>
      <c r="F20" s="844">
        <v>797</v>
      </c>
      <c r="G20" s="845">
        <f t="shared" si="1"/>
        <v>850</v>
      </c>
      <c r="H20" s="845">
        <f t="shared" si="1"/>
        <v>757</v>
      </c>
      <c r="I20" s="846">
        <f t="shared" si="1"/>
        <v>636</v>
      </c>
      <c r="J20" s="838" t="s">
        <v>729</v>
      </c>
      <c r="K20" s="838" t="s">
        <v>729</v>
      </c>
      <c r="L20" s="816"/>
      <c r="M20" s="847">
        <v>850</v>
      </c>
      <c r="N20" s="839">
        <v>757</v>
      </c>
      <c r="O20" s="840">
        <v>636</v>
      </c>
    </row>
    <row r="21" spans="1:15" x14ac:dyDescent="0.3">
      <c r="A21" s="841" t="s">
        <v>744</v>
      </c>
      <c r="B21" s="842" t="s">
        <v>729</v>
      </c>
      <c r="C21" s="836">
        <v>0</v>
      </c>
      <c r="D21" s="843" t="s">
        <v>729</v>
      </c>
      <c r="E21" s="844" t="s">
        <v>729</v>
      </c>
      <c r="F21" s="844">
        <v>0</v>
      </c>
      <c r="G21" s="845">
        <f t="shared" si="1"/>
        <v>0</v>
      </c>
      <c r="H21" s="845">
        <f t="shared" si="1"/>
        <v>0</v>
      </c>
      <c r="I21" s="846">
        <f t="shared" si="1"/>
        <v>0</v>
      </c>
      <c r="J21" s="838" t="s">
        <v>729</v>
      </c>
      <c r="K21" s="838" t="s">
        <v>729</v>
      </c>
      <c r="L21" s="816"/>
      <c r="M21" s="847">
        <v>0</v>
      </c>
      <c r="N21" s="839">
        <v>0</v>
      </c>
      <c r="O21" s="840"/>
    </row>
    <row r="22" spans="1:15" x14ac:dyDescent="0.3">
      <c r="A22" s="841" t="s">
        <v>745</v>
      </c>
      <c r="B22" s="842" t="s">
        <v>729</v>
      </c>
      <c r="C22" s="836">
        <v>1300</v>
      </c>
      <c r="D22" s="843" t="s">
        <v>729</v>
      </c>
      <c r="E22" s="844" t="s">
        <v>729</v>
      </c>
      <c r="F22" s="844">
        <v>3264</v>
      </c>
      <c r="G22" s="845">
        <f t="shared" si="1"/>
        <v>3972</v>
      </c>
      <c r="H22" s="845">
        <f t="shared" si="1"/>
        <v>2506</v>
      </c>
      <c r="I22" s="846">
        <f t="shared" si="1"/>
        <v>1111</v>
      </c>
      <c r="J22" s="838" t="s">
        <v>729</v>
      </c>
      <c r="K22" s="838" t="s">
        <v>729</v>
      </c>
      <c r="L22" s="816"/>
      <c r="M22" s="847">
        <v>3972</v>
      </c>
      <c r="N22" s="839">
        <v>2506</v>
      </c>
      <c r="O22" s="840">
        <v>1111</v>
      </c>
    </row>
    <row r="23" spans="1:15" ht="12.9" thickBot="1" x14ac:dyDescent="0.35">
      <c r="A23" s="820" t="s">
        <v>746</v>
      </c>
      <c r="B23" s="866" t="s">
        <v>729</v>
      </c>
      <c r="C23" s="867">
        <v>0</v>
      </c>
      <c r="D23" s="851" t="s">
        <v>729</v>
      </c>
      <c r="E23" s="852" t="s">
        <v>729</v>
      </c>
      <c r="F23" s="852">
        <v>0</v>
      </c>
      <c r="G23" s="868">
        <f t="shared" si="1"/>
        <v>0</v>
      </c>
      <c r="H23" s="868">
        <f t="shared" si="1"/>
        <v>0</v>
      </c>
      <c r="I23" s="869">
        <f t="shared" si="1"/>
        <v>0</v>
      </c>
      <c r="J23" s="870" t="s">
        <v>729</v>
      </c>
      <c r="K23" s="870" t="s">
        <v>729</v>
      </c>
      <c r="L23" s="816"/>
      <c r="M23" s="871">
        <v>0</v>
      </c>
      <c r="N23" s="872">
        <v>0</v>
      </c>
      <c r="O23" s="873"/>
    </row>
    <row r="24" spans="1:15" ht="14.15" x14ac:dyDescent="0.35">
      <c r="A24" s="874" t="s">
        <v>747</v>
      </c>
      <c r="B24" s="875" t="s">
        <v>729</v>
      </c>
      <c r="C24" s="876">
        <v>9296</v>
      </c>
      <c r="D24" s="877">
        <v>9433</v>
      </c>
      <c r="E24" s="878">
        <v>10332</v>
      </c>
      <c r="F24" s="879">
        <v>2269</v>
      </c>
      <c r="G24" s="880">
        <f t="shared" ref="G24:G36" si="2">M24-F24</f>
        <v>2386</v>
      </c>
      <c r="H24" s="881">
        <f t="shared" ref="H24:I36" si="3">N24-M24</f>
        <v>2755</v>
      </c>
      <c r="I24" s="881">
        <f t="shared" si="3"/>
        <v>2922</v>
      </c>
      <c r="J24" s="882">
        <f t="shared" ref="J24:J43" si="4">SUM(F24:I24)</f>
        <v>10332</v>
      </c>
      <c r="K24" s="883">
        <f t="shared" ref="K24:K43" si="5">(J24/E24)*100</f>
        <v>100</v>
      </c>
      <c r="L24" s="816"/>
      <c r="M24" s="817">
        <v>4655</v>
      </c>
      <c r="N24" s="884">
        <v>7410</v>
      </c>
      <c r="O24" s="885">
        <v>10332</v>
      </c>
    </row>
    <row r="25" spans="1:15" ht="14.15" x14ac:dyDescent="0.35">
      <c r="A25" s="841" t="s">
        <v>748</v>
      </c>
      <c r="B25" s="886" t="s">
        <v>729</v>
      </c>
      <c r="C25" s="887">
        <v>0</v>
      </c>
      <c r="D25" s="888"/>
      <c r="E25" s="889"/>
      <c r="F25" s="890">
        <v>0</v>
      </c>
      <c r="G25" s="891">
        <f t="shared" si="2"/>
        <v>0</v>
      </c>
      <c r="H25" s="892">
        <f t="shared" si="3"/>
        <v>0</v>
      </c>
      <c r="I25" s="892">
        <f t="shared" si="3"/>
        <v>0</v>
      </c>
      <c r="J25" s="893">
        <f t="shared" si="4"/>
        <v>0</v>
      </c>
      <c r="K25" s="894" t="e">
        <f t="shared" si="5"/>
        <v>#DIV/0!</v>
      </c>
      <c r="L25" s="816"/>
      <c r="M25" s="847">
        <v>0</v>
      </c>
      <c r="N25" s="895">
        <v>0</v>
      </c>
      <c r="O25" s="896"/>
    </row>
    <row r="26" spans="1:15" ht="14.6" thickBot="1" x14ac:dyDescent="0.4">
      <c r="A26" s="820" t="s">
        <v>749</v>
      </c>
      <c r="B26" s="897">
        <v>672</v>
      </c>
      <c r="C26" s="898">
        <v>1662</v>
      </c>
      <c r="D26" s="899">
        <v>1800</v>
      </c>
      <c r="E26" s="900">
        <v>1800</v>
      </c>
      <c r="F26" s="901">
        <v>450</v>
      </c>
      <c r="G26" s="902">
        <f t="shared" si="2"/>
        <v>0</v>
      </c>
      <c r="H26" s="903">
        <f t="shared" si="3"/>
        <v>900</v>
      </c>
      <c r="I26" s="903">
        <f t="shared" si="3"/>
        <v>450</v>
      </c>
      <c r="J26" s="904">
        <f t="shared" si="4"/>
        <v>1800</v>
      </c>
      <c r="K26" s="905">
        <f t="shared" si="5"/>
        <v>100</v>
      </c>
      <c r="L26" s="816"/>
      <c r="M26" s="853">
        <v>450</v>
      </c>
      <c r="N26" s="906">
        <v>1350</v>
      </c>
      <c r="O26" s="907">
        <v>1800</v>
      </c>
    </row>
    <row r="27" spans="1:15" ht="14.15" x14ac:dyDescent="0.35">
      <c r="A27" s="834" t="s">
        <v>750</v>
      </c>
      <c r="B27" s="908">
        <v>501</v>
      </c>
      <c r="C27" s="909">
        <v>387</v>
      </c>
      <c r="D27" s="910">
        <v>410</v>
      </c>
      <c r="E27" s="911">
        <v>386</v>
      </c>
      <c r="F27" s="912">
        <v>108</v>
      </c>
      <c r="G27" s="913">
        <f t="shared" si="2"/>
        <v>131</v>
      </c>
      <c r="H27" s="914">
        <f t="shared" si="3"/>
        <v>64</v>
      </c>
      <c r="I27" s="913">
        <f t="shared" si="3"/>
        <v>83</v>
      </c>
      <c r="J27" s="915">
        <f t="shared" si="4"/>
        <v>386</v>
      </c>
      <c r="K27" s="916">
        <f t="shared" si="5"/>
        <v>100</v>
      </c>
      <c r="L27" s="816"/>
      <c r="M27" s="865">
        <v>239</v>
      </c>
      <c r="N27" s="917">
        <v>303</v>
      </c>
      <c r="O27" s="918">
        <v>386</v>
      </c>
    </row>
    <row r="28" spans="1:15" ht="14.15" x14ac:dyDescent="0.35">
      <c r="A28" s="841" t="s">
        <v>751</v>
      </c>
      <c r="B28" s="886">
        <v>502</v>
      </c>
      <c r="C28" s="919">
        <v>358</v>
      </c>
      <c r="D28" s="920">
        <v>440</v>
      </c>
      <c r="E28" s="921">
        <v>313</v>
      </c>
      <c r="F28" s="922">
        <v>109</v>
      </c>
      <c r="G28" s="913">
        <f t="shared" si="2"/>
        <v>51</v>
      </c>
      <c r="H28" s="914">
        <f t="shared" si="3"/>
        <v>62</v>
      </c>
      <c r="I28" s="913">
        <f t="shared" si="3"/>
        <v>91</v>
      </c>
      <c r="J28" s="893">
        <f t="shared" si="4"/>
        <v>313</v>
      </c>
      <c r="K28" s="894">
        <f t="shared" si="5"/>
        <v>100</v>
      </c>
      <c r="L28" s="816"/>
      <c r="M28" s="847">
        <v>160</v>
      </c>
      <c r="N28" s="895">
        <v>222</v>
      </c>
      <c r="O28" s="896">
        <v>313</v>
      </c>
    </row>
    <row r="29" spans="1:15" ht="14.15" x14ac:dyDescent="0.35">
      <c r="A29" s="841" t="s">
        <v>752</v>
      </c>
      <c r="B29" s="886">
        <v>504</v>
      </c>
      <c r="C29" s="919">
        <v>0</v>
      </c>
      <c r="D29" s="920">
        <v>0</v>
      </c>
      <c r="E29" s="921">
        <v>0</v>
      </c>
      <c r="F29" s="922">
        <v>0</v>
      </c>
      <c r="G29" s="913">
        <f t="shared" si="2"/>
        <v>0</v>
      </c>
      <c r="H29" s="914">
        <f t="shared" si="3"/>
        <v>0</v>
      </c>
      <c r="I29" s="913">
        <f t="shared" si="3"/>
        <v>0</v>
      </c>
      <c r="J29" s="893">
        <f t="shared" si="4"/>
        <v>0</v>
      </c>
      <c r="K29" s="894" t="e">
        <f t="shared" si="5"/>
        <v>#DIV/0!</v>
      </c>
      <c r="L29" s="816"/>
      <c r="M29" s="847">
        <v>0</v>
      </c>
      <c r="N29" s="895">
        <v>0</v>
      </c>
      <c r="O29" s="896"/>
    </row>
    <row r="30" spans="1:15" ht="14.15" x14ac:dyDescent="0.35">
      <c r="A30" s="841" t="s">
        <v>753</v>
      </c>
      <c r="B30" s="886">
        <v>511</v>
      </c>
      <c r="C30" s="919">
        <v>156</v>
      </c>
      <c r="D30" s="920">
        <v>475</v>
      </c>
      <c r="E30" s="921">
        <v>184</v>
      </c>
      <c r="F30" s="922">
        <v>10</v>
      </c>
      <c r="G30" s="913">
        <f t="shared" si="2"/>
        <v>119</v>
      </c>
      <c r="H30" s="914">
        <f t="shared" si="3"/>
        <v>36</v>
      </c>
      <c r="I30" s="913">
        <f t="shared" si="3"/>
        <v>19</v>
      </c>
      <c r="J30" s="893">
        <f t="shared" si="4"/>
        <v>184</v>
      </c>
      <c r="K30" s="894">
        <f t="shared" si="5"/>
        <v>100</v>
      </c>
      <c r="L30" s="816"/>
      <c r="M30" s="847">
        <v>129</v>
      </c>
      <c r="N30" s="895">
        <v>165</v>
      </c>
      <c r="O30" s="896">
        <v>184</v>
      </c>
    </row>
    <row r="31" spans="1:15" ht="14.15" x14ac:dyDescent="0.35">
      <c r="A31" s="841" t="s">
        <v>754</v>
      </c>
      <c r="B31" s="886">
        <v>518</v>
      </c>
      <c r="C31" s="919">
        <v>531</v>
      </c>
      <c r="D31" s="920">
        <v>630</v>
      </c>
      <c r="E31" s="921">
        <v>508</v>
      </c>
      <c r="F31" s="922">
        <v>123</v>
      </c>
      <c r="G31" s="913">
        <f t="shared" si="2"/>
        <v>133</v>
      </c>
      <c r="H31" s="914">
        <f t="shared" si="3"/>
        <v>96</v>
      </c>
      <c r="I31" s="913">
        <f t="shared" si="3"/>
        <v>156</v>
      </c>
      <c r="J31" s="893">
        <f t="shared" si="4"/>
        <v>508</v>
      </c>
      <c r="K31" s="894">
        <f t="shared" si="5"/>
        <v>100</v>
      </c>
      <c r="L31" s="816"/>
      <c r="M31" s="847">
        <v>256</v>
      </c>
      <c r="N31" s="895">
        <v>352</v>
      </c>
      <c r="O31" s="896">
        <v>508</v>
      </c>
    </row>
    <row r="32" spans="1:15" ht="14.15" x14ac:dyDescent="0.35">
      <c r="A32" s="841" t="s">
        <v>755</v>
      </c>
      <c r="B32" s="886">
        <v>521</v>
      </c>
      <c r="C32" s="919">
        <v>5801</v>
      </c>
      <c r="D32" s="920">
        <v>5600</v>
      </c>
      <c r="E32" s="921">
        <v>6499</v>
      </c>
      <c r="F32" s="922">
        <v>1404</v>
      </c>
      <c r="G32" s="913">
        <f t="shared" si="2"/>
        <v>1507</v>
      </c>
      <c r="H32" s="914">
        <f t="shared" si="3"/>
        <v>1722</v>
      </c>
      <c r="I32" s="913">
        <f t="shared" si="3"/>
        <v>1866</v>
      </c>
      <c r="J32" s="893">
        <f t="shared" si="4"/>
        <v>6499</v>
      </c>
      <c r="K32" s="894">
        <f t="shared" si="5"/>
        <v>100</v>
      </c>
      <c r="L32" s="816"/>
      <c r="M32" s="847">
        <v>2911</v>
      </c>
      <c r="N32" s="895">
        <v>4633</v>
      </c>
      <c r="O32" s="896">
        <v>6499</v>
      </c>
    </row>
    <row r="33" spans="1:15" ht="14.15" x14ac:dyDescent="0.35">
      <c r="A33" s="841" t="s">
        <v>756</v>
      </c>
      <c r="B33" s="886" t="s">
        <v>757</v>
      </c>
      <c r="C33" s="919">
        <v>2161</v>
      </c>
      <c r="D33" s="920">
        <v>2135</v>
      </c>
      <c r="E33" s="921">
        <v>2319</v>
      </c>
      <c r="F33" s="922">
        <v>512</v>
      </c>
      <c r="G33" s="913">
        <f t="shared" si="2"/>
        <v>490</v>
      </c>
      <c r="H33" s="914">
        <f t="shared" si="3"/>
        <v>646</v>
      </c>
      <c r="I33" s="913">
        <f t="shared" si="3"/>
        <v>671</v>
      </c>
      <c r="J33" s="893">
        <f t="shared" si="4"/>
        <v>2319</v>
      </c>
      <c r="K33" s="894">
        <f t="shared" si="5"/>
        <v>100</v>
      </c>
      <c r="L33" s="816"/>
      <c r="M33" s="847">
        <v>1002</v>
      </c>
      <c r="N33" s="895">
        <v>1648</v>
      </c>
      <c r="O33" s="896">
        <v>2319</v>
      </c>
    </row>
    <row r="34" spans="1:15" ht="14.15" x14ac:dyDescent="0.35">
      <c r="A34" s="841" t="s">
        <v>758</v>
      </c>
      <c r="B34" s="886">
        <v>557</v>
      </c>
      <c r="C34" s="919">
        <v>3</v>
      </c>
      <c r="D34" s="920"/>
      <c r="E34" s="921"/>
      <c r="F34" s="922">
        <v>0</v>
      </c>
      <c r="G34" s="913">
        <f t="shared" si="2"/>
        <v>0</v>
      </c>
      <c r="H34" s="914">
        <f t="shared" si="3"/>
        <v>0</v>
      </c>
      <c r="I34" s="913">
        <f t="shared" si="3"/>
        <v>0</v>
      </c>
      <c r="J34" s="893">
        <f t="shared" si="4"/>
        <v>0</v>
      </c>
      <c r="K34" s="894" t="e">
        <f t="shared" si="5"/>
        <v>#DIV/0!</v>
      </c>
      <c r="L34" s="816"/>
      <c r="M34" s="847">
        <v>0</v>
      </c>
      <c r="N34" s="895">
        <v>0</v>
      </c>
      <c r="O34" s="896"/>
    </row>
    <row r="35" spans="1:15" ht="14.15" x14ac:dyDescent="0.35">
      <c r="A35" s="841" t="s">
        <v>759</v>
      </c>
      <c r="B35" s="886">
        <v>551</v>
      </c>
      <c r="C35" s="919">
        <v>21</v>
      </c>
      <c r="D35" s="920">
        <v>37</v>
      </c>
      <c r="E35" s="921">
        <v>24</v>
      </c>
      <c r="F35" s="922">
        <v>5</v>
      </c>
      <c r="G35" s="913">
        <f t="shared" si="2"/>
        <v>6</v>
      </c>
      <c r="H35" s="914">
        <f t="shared" si="3"/>
        <v>5</v>
      </c>
      <c r="I35" s="913">
        <f t="shared" si="3"/>
        <v>8</v>
      </c>
      <c r="J35" s="893">
        <f t="shared" si="4"/>
        <v>24</v>
      </c>
      <c r="K35" s="894">
        <f t="shared" si="5"/>
        <v>100</v>
      </c>
      <c r="L35" s="816"/>
      <c r="M35" s="847">
        <v>11</v>
      </c>
      <c r="N35" s="895">
        <v>16</v>
      </c>
      <c r="O35" s="896">
        <v>24</v>
      </c>
    </row>
    <row r="36" spans="1:15" ht="14.6" thickBot="1" x14ac:dyDescent="0.4">
      <c r="A36" s="923" t="s">
        <v>760</v>
      </c>
      <c r="B36" s="924" t="s">
        <v>761</v>
      </c>
      <c r="C36" s="925">
        <v>107</v>
      </c>
      <c r="D36" s="926">
        <v>76</v>
      </c>
      <c r="E36" s="927">
        <v>274</v>
      </c>
      <c r="F36" s="928">
        <v>79</v>
      </c>
      <c r="G36" s="913">
        <f t="shared" si="2"/>
        <v>9</v>
      </c>
      <c r="H36" s="914">
        <f t="shared" si="3"/>
        <v>55</v>
      </c>
      <c r="I36" s="913">
        <f t="shared" si="3"/>
        <v>131</v>
      </c>
      <c r="J36" s="904">
        <f t="shared" si="4"/>
        <v>274</v>
      </c>
      <c r="K36" s="905">
        <f t="shared" si="5"/>
        <v>100</v>
      </c>
      <c r="L36" s="816"/>
      <c r="M36" s="871">
        <v>88</v>
      </c>
      <c r="N36" s="929">
        <v>143</v>
      </c>
      <c r="O36" s="930">
        <v>274</v>
      </c>
    </row>
    <row r="37" spans="1:15" ht="14.6" thickBot="1" x14ac:dyDescent="0.4">
      <c r="A37" s="931" t="s">
        <v>762</v>
      </c>
      <c r="B37" s="932"/>
      <c r="C37" s="933">
        <f t="shared" ref="C37:I37" si="6">SUM(C27:C36)</f>
        <v>9525</v>
      </c>
      <c r="D37" s="934">
        <f t="shared" si="6"/>
        <v>9803</v>
      </c>
      <c r="E37" s="934">
        <f t="shared" si="6"/>
        <v>10507</v>
      </c>
      <c r="F37" s="935">
        <f t="shared" si="6"/>
        <v>2350</v>
      </c>
      <c r="G37" s="936">
        <f t="shared" si="6"/>
        <v>2446</v>
      </c>
      <c r="H37" s="936">
        <f t="shared" si="6"/>
        <v>2686</v>
      </c>
      <c r="I37" s="936">
        <f t="shared" si="6"/>
        <v>3025</v>
      </c>
      <c r="J37" s="933">
        <f t="shared" si="4"/>
        <v>10507</v>
      </c>
      <c r="K37" s="937">
        <f t="shared" si="5"/>
        <v>100</v>
      </c>
      <c r="L37" s="816"/>
      <c r="M37" s="938">
        <f>SUM(M27:M36)</f>
        <v>4796</v>
      </c>
      <c r="N37" s="938">
        <f>SUM(N27:N36)</f>
        <v>7482</v>
      </c>
      <c r="O37" s="938">
        <f>SUM(O27:O36)</f>
        <v>10507</v>
      </c>
    </row>
    <row r="38" spans="1:15" ht="14.15" x14ac:dyDescent="0.35">
      <c r="A38" s="939" t="s">
        <v>763</v>
      </c>
      <c r="B38" s="908">
        <v>601</v>
      </c>
      <c r="C38" s="909">
        <v>0</v>
      </c>
      <c r="D38" s="910"/>
      <c r="E38" s="911"/>
      <c r="F38" s="940">
        <v>0</v>
      </c>
      <c r="G38" s="913">
        <f>M38-F38</f>
        <v>0</v>
      </c>
      <c r="H38" s="914">
        <f t="shared" ref="H38:I42" si="7">N38-M38</f>
        <v>0</v>
      </c>
      <c r="I38" s="913">
        <f t="shared" si="7"/>
        <v>0</v>
      </c>
      <c r="J38" s="882">
        <f t="shared" si="4"/>
        <v>0</v>
      </c>
      <c r="K38" s="883" t="e">
        <f t="shared" si="5"/>
        <v>#DIV/0!</v>
      </c>
      <c r="L38" s="816"/>
      <c r="M38" s="865">
        <v>0</v>
      </c>
      <c r="N38" s="917">
        <v>0</v>
      </c>
      <c r="O38" s="918"/>
    </row>
    <row r="39" spans="1:15" ht="14.15" x14ac:dyDescent="0.35">
      <c r="A39" s="941" t="s">
        <v>764</v>
      </c>
      <c r="B39" s="886">
        <v>602</v>
      </c>
      <c r="C39" s="919">
        <v>269</v>
      </c>
      <c r="D39" s="920">
        <v>360</v>
      </c>
      <c r="E39" s="921">
        <v>325</v>
      </c>
      <c r="F39" s="922">
        <v>75</v>
      </c>
      <c r="G39" s="913">
        <f>M39-F39</f>
        <v>78</v>
      </c>
      <c r="H39" s="914">
        <f t="shared" si="7"/>
        <v>63</v>
      </c>
      <c r="I39" s="913">
        <f t="shared" si="7"/>
        <v>109</v>
      </c>
      <c r="J39" s="893">
        <f t="shared" si="4"/>
        <v>325</v>
      </c>
      <c r="K39" s="894">
        <f t="shared" si="5"/>
        <v>100</v>
      </c>
      <c r="L39" s="816"/>
      <c r="M39" s="847">
        <v>153</v>
      </c>
      <c r="N39" s="895">
        <v>216</v>
      </c>
      <c r="O39" s="896">
        <v>325</v>
      </c>
    </row>
    <row r="40" spans="1:15" ht="14.15" x14ac:dyDescent="0.35">
      <c r="A40" s="941" t="s">
        <v>765</v>
      </c>
      <c r="B40" s="886">
        <v>604</v>
      </c>
      <c r="C40" s="919">
        <v>0</v>
      </c>
      <c r="D40" s="920"/>
      <c r="E40" s="921"/>
      <c r="F40" s="922">
        <v>0</v>
      </c>
      <c r="G40" s="913">
        <f>M40-F40</f>
        <v>0</v>
      </c>
      <c r="H40" s="914">
        <f t="shared" si="7"/>
        <v>0</v>
      </c>
      <c r="I40" s="913">
        <f t="shared" si="7"/>
        <v>0</v>
      </c>
      <c r="J40" s="893">
        <f t="shared" si="4"/>
        <v>0</v>
      </c>
      <c r="K40" s="894" t="e">
        <f t="shared" si="5"/>
        <v>#DIV/0!</v>
      </c>
      <c r="L40" s="816"/>
      <c r="M40" s="847">
        <v>0</v>
      </c>
      <c r="N40" s="895">
        <v>0</v>
      </c>
      <c r="O40" s="896"/>
    </row>
    <row r="41" spans="1:15" ht="14.15" x14ac:dyDescent="0.35">
      <c r="A41" s="941" t="s">
        <v>766</v>
      </c>
      <c r="B41" s="886" t="s">
        <v>767</v>
      </c>
      <c r="C41" s="919">
        <v>9296</v>
      </c>
      <c r="D41" s="920">
        <v>9433</v>
      </c>
      <c r="E41" s="921">
        <v>10332</v>
      </c>
      <c r="F41" s="922">
        <v>2269</v>
      </c>
      <c r="G41" s="913">
        <f>M41-F41</f>
        <v>2386</v>
      </c>
      <c r="H41" s="914">
        <f t="shared" si="7"/>
        <v>2755</v>
      </c>
      <c r="I41" s="913">
        <f t="shared" si="7"/>
        <v>2922</v>
      </c>
      <c r="J41" s="893">
        <f t="shared" si="4"/>
        <v>10332</v>
      </c>
      <c r="K41" s="894">
        <f t="shared" si="5"/>
        <v>100</v>
      </c>
      <c r="L41" s="816"/>
      <c r="M41" s="847">
        <v>4655</v>
      </c>
      <c r="N41" s="895">
        <v>7410</v>
      </c>
      <c r="O41" s="896">
        <v>10332</v>
      </c>
    </row>
    <row r="42" spans="1:15" ht="14.6" thickBot="1" x14ac:dyDescent="0.4">
      <c r="A42" s="942" t="s">
        <v>768</v>
      </c>
      <c r="B42" s="924" t="s">
        <v>769</v>
      </c>
      <c r="C42" s="925">
        <v>37</v>
      </c>
      <c r="D42" s="926">
        <v>10</v>
      </c>
      <c r="E42" s="927">
        <v>60</v>
      </c>
      <c r="F42" s="928">
        <v>15</v>
      </c>
      <c r="G42" s="943">
        <f>M42-F42</f>
        <v>32</v>
      </c>
      <c r="H42" s="914">
        <f t="shared" si="7"/>
        <v>4</v>
      </c>
      <c r="I42" s="943">
        <f t="shared" si="7"/>
        <v>9</v>
      </c>
      <c r="J42" s="904">
        <f t="shared" si="4"/>
        <v>60</v>
      </c>
      <c r="K42" s="944">
        <f t="shared" si="5"/>
        <v>100</v>
      </c>
      <c r="L42" s="816"/>
      <c r="M42" s="871">
        <v>47</v>
      </c>
      <c r="N42" s="929">
        <v>51</v>
      </c>
      <c r="O42" s="930">
        <v>60</v>
      </c>
    </row>
    <row r="43" spans="1:15" ht="14.6" thickBot="1" x14ac:dyDescent="0.4">
      <c r="A43" s="931" t="s">
        <v>770</v>
      </c>
      <c r="B43" s="932" t="s">
        <v>729</v>
      </c>
      <c r="C43" s="933">
        <f t="shared" ref="C43:I43" si="8">SUM(C38:C42)</f>
        <v>9602</v>
      </c>
      <c r="D43" s="934">
        <f t="shared" si="8"/>
        <v>9803</v>
      </c>
      <c r="E43" s="935">
        <f t="shared" si="8"/>
        <v>10717</v>
      </c>
      <c r="F43" s="933">
        <f t="shared" si="8"/>
        <v>2359</v>
      </c>
      <c r="G43" s="945">
        <f t="shared" si="8"/>
        <v>2496</v>
      </c>
      <c r="H43" s="933">
        <f t="shared" si="8"/>
        <v>2822</v>
      </c>
      <c r="I43" s="946">
        <f t="shared" si="8"/>
        <v>3040</v>
      </c>
      <c r="J43" s="933">
        <f t="shared" si="4"/>
        <v>10717</v>
      </c>
      <c r="K43" s="937">
        <f t="shared" si="5"/>
        <v>100</v>
      </c>
      <c r="L43" s="816"/>
      <c r="M43" s="938">
        <f>SUM(M38:M42)</f>
        <v>4855</v>
      </c>
      <c r="N43" s="947">
        <f>SUM(N38:N42)</f>
        <v>7677</v>
      </c>
      <c r="O43" s="938">
        <f>SUM(O38:O42)</f>
        <v>10717</v>
      </c>
    </row>
    <row r="44" spans="1:15" ht="5.25" customHeight="1" thickBot="1" x14ac:dyDescent="0.35">
      <c r="A44" s="942"/>
      <c r="B44" s="948"/>
      <c r="C44" s="949"/>
      <c r="D44" s="950"/>
      <c r="E44" s="950"/>
      <c r="F44" s="951"/>
      <c r="G44" s="952"/>
      <c r="H44" s="953"/>
      <c r="I44" s="952"/>
      <c r="J44" s="954"/>
      <c r="K44" s="955"/>
      <c r="L44" s="816"/>
      <c r="M44" s="951"/>
      <c r="N44" s="949"/>
      <c r="O44" s="949"/>
    </row>
    <row r="45" spans="1:15" ht="14.6" thickBot="1" x14ac:dyDescent="0.35">
      <c r="A45" s="956" t="s">
        <v>771</v>
      </c>
      <c r="B45" s="932" t="s">
        <v>729</v>
      </c>
      <c r="C45" s="933">
        <f t="shared" ref="C45:I45" si="9">C43-C41</f>
        <v>306</v>
      </c>
      <c r="D45" s="957">
        <f t="shared" si="9"/>
        <v>370</v>
      </c>
      <c r="E45" s="957">
        <f t="shared" si="9"/>
        <v>385</v>
      </c>
      <c r="F45" s="933">
        <f t="shared" si="9"/>
        <v>90</v>
      </c>
      <c r="G45" s="958">
        <f t="shared" si="9"/>
        <v>110</v>
      </c>
      <c r="H45" s="933">
        <f t="shared" si="9"/>
        <v>67</v>
      </c>
      <c r="I45" s="959">
        <f t="shared" si="9"/>
        <v>118</v>
      </c>
      <c r="J45" s="960">
        <f>SUM(F45:I45)</f>
        <v>385</v>
      </c>
      <c r="K45" s="883">
        <f>(J45/E45)*100</f>
        <v>100</v>
      </c>
      <c r="L45" s="816"/>
      <c r="M45" s="933">
        <f>M43-M41</f>
        <v>200</v>
      </c>
      <c r="N45" s="959">
        <f>N43-N41</f>
        <v>267</v>
      </c>
      <c r="O45" s="933">
        <f>O43-O41</f>
        <v>385</v>
      </c>
    </row>
    <row r="46" spans="1:15" ht="14.6" thickBot="1" x14ac:dyDescent="0.35">
      <c r="A46" s="931" t="s">
        <v>772</v>
      </c>
      <c r="B46" s="932" t="s">
        <v>729</v>
      </c>
      <c r="C46" s="933">
        <f t="shared" ref="C46:I46" si="10">C43-C37</f>
        <v>77</v>
      </c>
      <c r="D46" s="957">
        <f t="shared" si="10"/>
        <v>0</v>
      </c>
      <c r="E46" s="957">
        <f t="shared" si="10"/>
        <v>210</v>
      </c>
      <c r="F46" s="933">
        <f t="shared" si="10"/>
        <v>9</v>
      </c>
      <c r="G46" s="958">
        <f t="shared" si="10"/>
        <v>50</v>
      </c>
      <c r="H46" s="933">
        <f t="shared" si="10"/>
        <v>136</v>
      </c>
      <c r="I46" s="959">
        <f t="shared" si="10"/>
        <v>15</v>
      </c>
      <c r="J46" s="960">
        <f>SUM(F46:I46)</f>
        <v>210</v>
      </c>
      <c r="K46" s="883">
        <f>(J46/E46)*100</f>
        <v>100</v>
      </c>
      <c r="L46" s="816"/>
      <c r="M46" s="933">
        <f>M43-M37</f>
        <v>59</v>
      </c>
      <c r="N46" s="959">
        <f>N43-N37</f>
        <v>195</v>
      </c>
      <c r="O46" s="933">
        <f>O43-O37</f>
        <v>210</v>
      </c>
    </row>
    <row r="47" spans="1:15" ht="14.6" thickBot="1" x14ac:dyDescent="0.35">
      <c r="A47" s="961" t="s">
        <v>773</v>
      </c>
      <c r="B47" s="962" t="s">
        <v>729</v>
      </c>
      <c r="C47" s="933">
        <f t="shared" ref="C47:I47" si="11">C46-C41</f>
        <v>-9219</v>
      </c>
      <c r="D47" s="957">
        <f t="shared" si="11"/>
        <v>-9433</v>
      </c>
      <c r="E47" s="957">
        <f t="shared" si="11"/>
        <v>-10122</v>
      </c>
      <c r="F47" s="933">
        <f t="shared" si="11"/>
        <v>-2260</v>
      </c>
      <c r="G47" s="958">
        <f t="shared" si="11"/>
        <v>-2336</v>
      </c>
      <c r="H47" s="933">
        <f t="shared" si="11"/>
        <v>-2619</v>
      </c>
      <c r="I47" s="959">
        <f t="shared" si="11"/>
        <v>-2907</v>
      </c>
      <c r="J47" s="960">
        <f>SUM(F47:I47)</f>
        <v>-10122</v>
      </c>
      <c r="K47" s="937">
        <f>(J47/E47)*100</f>
        <v>100</v>
      </c>
      <c r="L47" s="816"/>
      <c r="M47" s="933">
        <f>M46-M41</f>
        <v>-4596</v>
      </c>
      <c r="N47" s="959">
        <f>N46-N41</f>
        <v>-7215</v>
      </c>
      <c r="O47" s="933">
        <f>O46-O41</f>
        <v>-10122</v>
      </c>
    </row>
    <row r="50" spans="1:10" ht="14.15" x14ac:dyDescent="0.3">
      <c r="A50" s="963" t="s">
        <v>774</v>
      </c>
    </row>
    <row r="51" spans="1:10" ht="14.15" x14ac:dyDescent="0.3">
      <c r="A51" s="966" t="s">
        <v>775</v>
      </c>
    </row>
    <row r="52" spans="1:10" ht="14.15" x14ac:dyDescent="0.3">
      <c r="A52" s="967" t="s">
        <v>776</v>
      </c>
    </row>
    <row r="53" spans="1:10" s="672" customFormat="1" ht="14.15" x14ac:dyDescent="0.3">
      <c r="A53" s="967" t="s">
        <v>777</v>
      </c>
      <c r="B53" s="968"/>
      <c r="E53" s="969"/>
      <c r="F53" s="969"/>
      <c r="G53" s="969"/>
      <c r="H53" s="969"/>
      <c r="I53" s="969"/>
      <c r="J53" s="969"/>
    </row>
    <row r="55" spans="1:10" x14ac:dyDescent="0.3">
      <c r="A55" s="666" t="s">
        <v>801</v>
      </c>
    </row>
    <row r="58" spans="1:10" x14ac:dyDescent="0.3">
      <c r="A58" s="660" t="s">
        <v>802</v>
      </c>
    </row>
    <row r="60" spans="1:10" x14ac:dyDescent="0.3">
      <c r="A60" s="660" t="s">
        <v>803</v>
      </c>
    </row>
  </sheetData>
  <mergeCells count="5">
    <mergeCell ref="A1:O1"/>
    <mergeCell ref="C7:O7"/>
    <mergeCell ref="A9:A10"/>
    <mergeCell ref="B9:B10"/>
    <mergeCell ref="F9:I9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1"/>
  <sheetViews>
    <sheetView workbookViewId="0">
      <selection sqref="A1:XFD1048576"/>
    </sheetView>
  </sheetViews>
  <sheetFormatPr defaultColWidth="8.69140625" defaultRowHeight="12.45" x14ac:dyDescent="0.3"/>
  <cols>
    <col min="1" max="1" width="37.69140625" style="656" customWidth="1"/>
    <col min="2" max="2" width="7.3046875" style="510" customWidth="1"/>
    <col min="3" max="4" width="11.53515625" style="331" customWidth="1"/>
    <col min="5" max="5" width="11.53515625" style="329" customWidth="1"/>
    <col min="6" max="6" width="11.3828125" style="329" customWidth="1"/>
    <col min="7" max="7" width="9.84375" style="329" customWidth="1"/>
    <col min="8" max="8" width="9.15234375" style="329" customWidth="1"/>
    <col min="9" max="9" width="9.3046875" style="329" customWidth="1"/>
    <col min="10" max="10" width="9.15234375" style="329" customWidth="1"/>
    <col min="11" max="11" width="12" style="331" customWidth="1"/>
    <col min="12" max="12" width="8.69140625" style="331"/>
    <col min="13" max="13" width="11.84375" style="331" customWidth="1"/>
    <col min="14" max="14" width="12.53515625" style="331" customWidth="1"/>
    <col min="15" max="15" width="11.84375" style="331" customWidth="1"/>
    <col min="16" max="16" width="12" style="331" customWidth="1"/>
    <col min="17" max="26" width="8.69140625" style="331"/>
    <col min="27" max="27" width="2.3828125" style="331" customWidth="1"/>
    <col min="28" max="28" width="8.69140625" style="331" hidden="1" customWidth="1"/>
    <col min="29" max="29" width="5.69140625" style="331" customWidth="1"/>
    <col min="30" max="30" width="8.69140625" style="331" hidden="1" customWidth="1"/>
    <col min="31" max="16384" width="8.69140625" style="331"/>
  </cols>
  <sheetData>
    <row r="1" spans="1:16" ht="24" customHeight="1" x14ac:dyDescent="0.6">
      <c r="A1" s="1754"/>
      <c r="B1" s="1775"/>
      <c r="C1" s="1775"/>
      <c r="D1" s="1775"/>
      <c r="E1" s="1775"/>
      <c r="F1" s="1775"/>
      <c r="G1" s="1775"/>
      <c r="H1" s="1775"/>
      <c r="I1" s="1775"/>
      <c r="J1" s="1775"/>
      <c r="K1" s="1775"/>
      <c r="L1" s="1775"/>
      <c r="M1" s="1775"/>
      <c r="N1" s="1775"/>
      <c r="O1" s="1775"/>
      <c r="P1" s="325"/>
    </row>
    <row r="2" spans="1:16" x14ac:dyDescent="0.3">
      <c r="O2" s="332"/>
    </row>
    <row r="3" spans="1:16" ht="17.600000000000001" x14ac:dyDescent="0.4">
      <c r="A3" s="333" t="s">
        <v>783</v>
      </c>
      <c r="F3" s="334"/>
      <c r="G3" s="334"/>
    </row>
    <row r="4" spans="1:16" ht="21.75" customHeight="1" x14ac:dyDescent="0.4">
      <c r="A4" s="335"/>
      <c r="F4" s="334"/>
      <c r="G4" s="334"/>
    </row>
    <row r="5" spans="1:16" x14ac:dyDescent="0.3">
      <c r="A5" s="336"/>
      <c r="F5" s="334"/>
      <c r="G5" s="334"/>
    </row>
    <row r="6" spans="1:16" ht="6" customHeight="1" x14ac:dyDescent="0.3">
      <c r="B6" s="577"/>
      <c r="C6" s="578"/>
      <c r="F6" s="334"/>
      <c r="G6" s="334"/>
    </row>
    <row r="7" spans="1:16" ht="24.75" customHeight="1" x14ac:dyDescent="0.4">
      <c r="A7" s="339" t="s">
        <v>706</v>
      </c>
      <c r="B7" s="1776" t="s">
        <v>804</v>
      </c>
      <c r="C7" s="1795"/>
      <c r="D7" s="1795"/>
      <c r="E7" s="1795"/>
      <c r="F7" s="1795"/>
      <c r="G7" s="1795"/>
      <c r="H7" s="1795"/>
      <c r="I7" s="1795"/>
      <c r="J7" s="1795"/>
      <c r="K7" s="1795"/>
      <c r="L7" s="1795"/>
      <c r="M7" s="1795"/>
      <c r="N7" s="1795"/>
      <c r="O7" s="1795"/>
    </row>
    <row r="8" spans="1:16" ht="23.25" customHeight="1" thickBot="1" x14ac:dyDescent="0.35">
      <c r="A8" s="336" t="s">
        <v>708</v>
      </c>
      <c r="F8" s="334"/>
      <c r="G8" s="334"/>
    </row>
    <row r="9" spans="1:16" ht="12.9" thickBot="1" x14ac:dyDescent="0.35">
      <c r="A9" s="1769" t="s">
        <v>709</v>
      </c>
      <c r="B9" s="1771" t="s">
        <v>710</v>
      </c>
      <c r="C9" s="341" t="s">
        <v>0</v>
      </c>
      <c r="D9" s="342" t="s">
        <v>711</v>
      </c>
      <c r="E9" s="343" t="s">
        <v>712</v>
      </c>
      <c r="F9" s="1763" t="s">
        <v>713</v>
      </c>
      <c r="G9" s="1798"/>
      <c r="H9" s="1798"/>
      <c r="I9" s="1799"/>
      <c r="J9" s="342" t="s">
        <v>714</v>
      </c>
      <c r="K9" s="343" t="s">
        <v>715</v>
      </c>
      <c r="M9" s="344" t="s">
        <v>716</v>
      </c>
      <c r="N9" s="344" t="s">
        <v>717</v>
      </c>
      <c r="O9" s="344" t="s">
        <v>716</v>
      </c>
    </row>
    <row r="10" spans="1:16" ht="12.9" thickBot="1" x14ac:dyDescent="0.35">
      <c r="A10" s="1796"/>
      <c r="B10" s="1797"/>
      <c r="C10" s="345" t="s">
        <v>718</v>
      </c>
      <c r="D10" s="346">
        <v>2021</v>
      </c>
      <c r="E10" s="347">
        <v>2021</v>
      </c>
      <c r="F10" s="348" t="s">
        <v>719</v>
      </c>
      <c r="G10" s="349" t="s">
        <v>720</v>
      </c>
      <c r="H10" s="582" t="s">
        <v>721</v>
      </c>
      <c r="I10" s="970" t="s">
        <v>722</v>
      </c>
      <c r="J10" s="346" t="s">
        <v>723</v>
      </c>
      <c r="K10" s="347" t="s">
        <v>724</v>
      </c>
      <c r="M10" s="351" t="s">
        <v>725</v>
      </c>
      <c r="N10" s="352" t="s">
        <v>726</v>
      </c>
      <c r="O10" s="352" t="s">
        <v>727</v>
      </c>
    </row>
    <row r="11" spans="1:16" x14ac:dyDescent="0.3">
      <c r="A11" s="353" t="s">
        <v>728</v>
      </c>
      <c r="B11" s="354"/>
      <c r="C11" s="355">
        <v>7</v>
      </c>
      <c r="D11" s="356">
        <v>7</v>
      </c>
      <c r="E11" s="357">
        <v>7</v>
      </c>
      <c r="F11" s="358">
        <v>7</v>
      </c>
      <c r="G11" s="359">
        <f>M11</f>
        <v>7</v>
      </c>
      <c r="H11" s="361">
        <f>N11</f>
        <v>7</v>
      </c>
      <c r="I11" s="971">
        <f>O11</f>
        <v>7</v>
      </c>
      <c r="J11" s="972" t="s">
        <v>729</v>
      </c>
      <c r="K11" s="363" t="s">
        <v>729</v>
      </c>
      <c r="L11" s="364"/>
      <c r="M11" s="365">
        <v>7</v>
      </c>
      <c r="N11" s="973">
        <v>7</v>
      </c>
      <c r="O11" s="974">
        <v>7</v>
      </c>
    </row>
    <row r="12" spans="1:16" ht="12.9" thickBot="1" x14ac:dyDescent="0.35">
      <c r="A12" s="368" t="s">
        <v>730</v>
      </c>
      <c r="B12" s="369"/>
      <c r="C12" s="370">
        <v>6.3</v>
      </c>
      <c r="D12" s="371">
        <v>6</v>
      </c>
      <c r="E12" s="372">
        <v>6.3</v>
      </c>
      <c r="F12" s="373">
        <v>6.3</v>
      </c>
      <c r="G12" s="374">
        <f>M12</f>
        <v>6.3</v>
      </c>
      <c r="H12" s="376">
        <f t="shared" ref="H12:I23" si="0">N12</f>
        <v>6.3</v>
      </c>
      <c r="I12" s="374">
        <f>O12</f>
        <v>6.9</v>
      </c>
      <c r="J12" s="698"/>
      <c r="K12" s="378" t="s">
        <v>729</v>
      </c>
      <c r="L12" s="364"/>
      <c r="M12" s="379">
        <v>6.3</v>
      </c>
      <c r="N12" s="975">
        <v>6.3</v>
      </c>
      <c r="O12" s="976">
        <v>6.9</v>
      </c>
    </row>
    <row r="13" spans="1:16" x14ac:dyDescent="0.3">
      <c r="A13" s="382" t="s">
        <v>786</v>
      </c>
      <c r="B13" s="383" t="s">
        <v>732</v>
      </c>
      <c r="C13" s="384">
        <v>2241</v>
      </c>
      <c r="D13" s="385" t="s">
        <v>729</v>
      </c>
      <c r="E13" s="385" t="s">
        <v>729</v>
      </c>
      <c r="F13" s="386">
        <v>2207</v>
      </c>
      <c r="G13" s="387">
        <f>M13</f>
        <v>2221</v>
      </c>
      <c r="H13" s="361">
        <f t="shared" si="0"/>
        <v>2206</v>
      </c>
      <c r="I13" s="361">
        <f>O13</f>
        <v>2211</v>
      </c>
      <c r="J13" s="442" t="s">
        <v>729</v>
      </c>
      <c r="K13" s="389" t="s">
        <v>729</v>
      </c>
      <c r="L13" s="364"/>
      <c r="M13" s="365">
        <v>2221</v>
      </c>
      <c r="N13" s="977">
        <v>2206</v>
      </c>
      <c r="O13" s="391">
        <v>2211</v>
      </c>
    </row>
    <row r="14" spans="1:16" x14ac:dyDescent="0.3">
      <c r="A14" s="392" t="s">
        <v>787</v>
      </c>
      <c r="B14" s="383" t="s">
        <v>734</v>
      </c>
      <c r="C14" s="384">
        <v>2008</v>
      </c>
      <c r="D14" s="393" t="s">
        <v>729</v>
      </c>
      <c r="E14" s="393" t="s">
        <v>729</v>
      </c>
      <c r="F14" s="394">
        <v>1976</v>
      </c>
      <c r="G14" s="387">
        <f t="shared" ref="G14:G23" si="1">M14</f>
        <v>1991</v>
      </c>
      <c r="H14" s="395">
        <f t="shared" si="0"/>
        <v>1979</v>
      </c>
      <c r="I14" s="395">
        <f t="shared" si="0"/>
        <v>1986</v>
      </c>
      <c r="J14" s="442" t="s">
        <v>729</v>
      </c>
      <c r="K14" s="389" t="s">
        <v>729</v>
      </c>
      <c r="L14" s="364"/>
      <c r="M14" s="396">
        <v>1991</v>
      </c>
      <c r="N14" s="977">
        <v>1979</v>
      </c>
      <c r="O14" s="391">
        <v>1986</v>
      </c>
    </row>
    <row r="15" spans="1:16" x14ac:dyDescent="0.3">
      <c r="A15" s="392" t="s">
        <v>735</v>
      </c>
      <c r="B15" s="383" t="s">
        <v>736</v>
      </c>
      <c r="C15" s="384">
        <v>10</v>
      </c>
      <c r="D15" s="393" t="s">
        <v>729</v>
      </c>
      <c r="E15" s="393" t="s">
        <v>729</v>
      </c>
      <c r="F15" s="394"/>
      <c r="G15" s="387">
        <f t="shared" si="1"/>
        <v>1</v>
      </c>
      <c r="H15" s="395">
        <f t="shared" si="0"/>
        <v>0</v>
      </c>
      <c r="I15" s="395">
        <f t="shared" si="0"/>
        <v>15</v>
      </c>
      <c r="J15" s="442" t="s">
        <v>729</v>
      </c>
      <c r="K15" s="389" t="s">
        <v>729</v>
      </c>
      <c r="L15" s="364"/>
      <c r="M15" s="396">
        <v>1</v>
      </c>
      <c r="N15" s="977"/>
      <c r="O15" s="391">
        <v>15</v>
      </c>
    </row>
    <row r="16" spans="1:16" x14ac:dyDescent="0.3">
      <c r="A16" s="392" t="s">
        <v>737</v>
      </c>
      <c r="B16" s="383" t="s">
        <v>729</v>
      </c>
      <c r="C16" s="384">
        <v>474</v>
      </c>
      <c r="D16" s="393" t="s">
        <v>729</v>
      </c>
      <c r="E16" s="393" t="s">
        <v>729</v>
      </c>
      <c r="F16" s="394">
        <v>931</v>
      </c>
      <c r="G16" s="387">
        <f t="shared" si="1"/>
        <v>830</v>
      </c>
      <c r="H16" s="395">
        <f t="shared" si="0"/>
        <v>746</v>
      </c>
      <c r="I16" s="395">
        <f t="shared" si="0"/>
        <v>722</v>
      </c>
      <c r="J16" s="442" t="s">
        <v>729</v>
      </c>
      <c r="K16" s="389" t="s">
        <v>729</v>
      </c>
      <c r="L16" s="364"/>
      <c r="M16" s="396">
        <v>830</v>
      </c>
      <c r="N16" s="977">
        <v>746</v>
      </c>
      <c r="O16" s="391">
        <v>722</v>
      </c>
    </row>
    <row r="17" spans="1:15" ht="12.9" thickBot="1" x14ac:dyDescent="0.35">
      <c r="A17" s="353" t="s">
        <v>738</v>
      </c>
      <c r="B17" s="397" t="s">
        <v>739</v>
      </c>
      <c r="C17" s="398">
        <v>640</v>
      </c>
      <c r="D17" s="399" t="s">
        <v>729</v>
      </c>
      <c r="E17" s="399" t="s">
        <v>729</v>
      </c>
      <c r="F17" s="400">
        <v>1364</v>
      </c>
      <c r="G17" s="387">
        <f t="shared" si="1"/>
        <v>1658</v>
      </c>
      <c r="H17" s="395">
        <f t="shared" si="0"/>
        <v>1315</v>
      </c>
      <c r="I17" s="395">
        <f t="shared" si="0"/>
        <v>852</v>
      </c>
      <c r="J17" s="978" t="s">
        <v>729</v>
      </c>
      <c r="K17" s="363" t="s">
        <v>729</v>
      </c>
      <c r="L17" s="364"/>
      <c r="M17" s="402">
        <v>1658</v>
      </c>
      <c r="N17" s="979">
        <v>1315</v>
      </c>
      <c r="O17" s="404">
        <v>852</v>
      </c>
    </row>
    <row r="18" spans="1:15" ht="14.6" thickBot="1" x14ac:dyDescent="0.4">
      <c r="A18" s="405" t="s">
        <v>740</v>
      </c>
      <c r="B18" s="483"/>
      <c r="C18" s="587">
        <f>C13-C14+C15+C16+C17</f>
        <v>1357</v>
      </c>
      <c r="D18" s="407" t="s">
        <v>729</v>
      </c>
      <c r="E18" s="407" t="s">
        <v>729</v>
      </c>
      <c r="F18" s="408">
        <f>F13-F14+F15+F16+F17</f>
        <v>2526</v>
      </c>
      <c r="G18" s="407">
        <f t="shared" ref="G18:I18" si="2">G13-G14+G15+G16+G17</f>
        <v>2719</v>
      </c>
      <c r="H18" s="408">
        <f t="shared" si="2"/>
        <v>2288</v>
      </c>
      <c r="I18" s="408">
        <f t="shared" si="2"/>
        <v>1814</v>
      </c>
      <c r="J18" s="408" t="s">
        <v>729</v>
      </c>
      <c r="K18" s="409" t="s">
        <v>729</v>
      </c>
      <c r="L18" s="364"/>
      <c r="M18" s="410">
        <f>M13-M14+M15+M16+M17</f>
        <v>2719</v>
      </c>
      <c r="N18" s="410">
        <f t="shared" ref="N18:O18" si="3">N13-N14+N15+N16+N17</f>
        <v>2288</v>
      </c>
      <c r="O18" s="410">
        <f t="shared" si="3"/>
        <v>1814</v>
      </c>
    </row>
    <row r="19" spans="1:15" x14ac:dyDescent="0.3">
      <c r="A19" s="353" t="s">
        <v>741</v>
      </c>
      <c r="B19" s="397">
        <v>401</v>
      </c>
      <c r="C19" s="398">
        <v>234</v>
      </c>
      <c r="D19" s="385" t="s">
        <v>729</v>
      </c>
      <c r="E19" s="385" t="s">
        <v>729</v>
      </c>
      <c r="F19" s="400">
        <v>231</v>
      </c>
      <c r="G19" s="387">
        <f t="shared" si="1"/>
        <v>229</v>
      </c>
      <c r="H19" s="395">
        <f t="shared" si="0"/>
        <v>227</v>
      </c>
      <c r="I19" s="395">
        <f t="shared" si="0"/>
        <v>225</v>
      </c>
      <c r="J19" s="978" t="s">
        <v>729</v>
      </c>
      <c r="K19" s="363" t="s">
        <v>729</v>
      </c>
      <c r="L19" s="364"/>
      <c r="M19" s="414">
        <v>229</v>
      </c>
      <c r="N19" s="979">
        <v>227</v>
      </c>
      <c r="O19" s="404">
        <v>225</v>
      </c>
    </row>
    <row r="20" spans="1:15" x14ac:dyDescent="0.3">
      <c r="A20" s="392" t="s">
        <v>742</v>
      </c>
      <c r="B20" s="383" t="s">
        <v>743</v>
      </c>
      <c r="C20" s="384">
        <v>357</v>
      </c>
      <c r="D20" s="393" t="s">
        <v>729</v>
      </c>
      <c r="E20" s="393" t="s">
        <v>729</v>
      </c>
      <c r="F20" s="394">
        <v>360</v>
      </c>
      <c r="G20" s="387">
        <f t="shared" si="1"/>
        <v>399</v>
      </c>
      <c r="H20" s="395">
        <f t="shared" si="0"/>
        <v>398</v>
      </c>
      <c r="I20" s="395">
        <f t="shared" si="0"/>
        <v>472</v>
      </c>
      <c r="J20" s="442" t="s">
        <v>729</v>
      </c>
      <c r="K20" s="389" t="s">
        <v>729</v>
      </c>
      <c r="L20" s="364"/>
      <c r="M20" s="396">
        <v>399</v>
      </c>
      <c r="N20" s="977">
        <v>398</v>
      </c>
      <c r="O20" s="391">
        <v>472</v>
      </c>
    </row>
    <row r="21" spans="1:15" x14ac:dyDescent="0.3">
      <c r="A21" s="392" t="s">
        <v>744</v>
      </c>
      <c r="B21" s="383" t="s">
        <v>729</v>
      </c>
      <c r="C21" s="384">
        <v>365</v>
      </c>
      <c r="D21" s="393" t="s">
        <v>729</v>
      </c>
      <c r="E21" s="393" t="s">
        <v>729</v>
      </c>
      <c r="F21" s="394">
        <v>372</v>
      </c>
      <c r="G21" s="387">
        <f t="shared" si="1"/>
        <v>372</v>
      </c>
      <c r="H21" s="395">
        <f t="shared" si="0"/>
        <v>372</v>
      </c>
      <c r="I21" s="395">
        <f t="shared" si="0"/>
        <v>365</v>
      </c>
      <c r="J21" s="442" t="s">
        <v>729</v>
      </c>
      <c r="K21" s="389" t="s">
        <v>729</v>
      </c>
      <c r="L21" s="364"/>
      <c r="M21" s="396">
        <v>372</v>
      </c>
      <c r="N21" s="977">
        <v>372</v>
      </c>
      <c r="O21" s="391">
        <v>365</v>
      </c>
    </row>
    <row r="22" spans="1:15" x14ac:dyDescent="0.3">
      <c r="A22" s="392" t="s">
        <v>745</v>
      </c>
      <c r="B22" s="383" t="s">
        <v>729</v>
      </c>
      <c r="C22" s="384">
        <v>372</v>
      </c>
      <c r="D22" s="393" t="s">
        <v>729</v>
      </c>
      <c r="E22" s="393" t="s">
        <v>729</v>
      </c>
      <c r="F22" s="394">
        <v>1515</v>
      </c>
      <c r="G22" s="387">
        <f t="shared" si="1"/>
        <v>1731</v>
      </c>
      <c r="H22" s="395">
        <f t="shared" si="0"/>
        <v>1273</v>
      </c>
      <c r="I22" s="395">
        <f t="shared" si="0"/>
        <v>671</v>
      </c>
      <c r="J22" s="442" t="s">
        <v>729</v>
      </c>
      <c r="K22" s="389" t="s">
        <v>729</v>
      </c>
      <c r="L22" s="364"/>
      <c r="M22" s="396">
        <v>1731</v>
      </c>
      <c r="N22" s="977">
        <v>1273</v>
      </c>
      <c r="O22" s="391">
        <v>671</v>
      </c>
    </row>
    <row r="23" spans="1:15" ht="12.9" thickBot="1" x14ac:dyDescent="0.35">
      <c r="A23" s="368" t="s">
        <v>746</v>
      </c>
      <c r="B23" s="416" t="s">
        <v>729</v>
      </c>
      <c r="C23" s="384"/>
      <c r="D23" s="399" t="s">
        <v>729</v>
      </c>
      <c r="E23" s="399" t="s">
        <v>729</v>
      </c>
      <c r="F23" s="417"/>
      <c r="G23" s="418">
        <f t="shared" si="1"/>
        <v>0</v>
      </c>
      <c r="H23" s="419">
        <f t="shared" si="0"/>
        <v>0</v>
      </c>
      <c r="I23" s="542">
        <f t="shared" si="0"/>
        <v>0</v>
      </c>
      <c r="J23" s="452" t="s">
        <v>729</v>
      </c>
      <c r="K23" s="420" t="s">
        <v>729</v>
      </c>
      <c r="L23" s="364"/>
      <c r="M23" s="421"/>
      <c r="N23" s="980"/>
      <c r="O23" s="423"/>
    </row>
    <row r="24" spans="1:15" ht="14.15" x14ac:dyDescent="0.35">
      <c r="A24" s="424" t="s">
        <v>747</v>
      </c>
      <c r="B24" s="589" t="s">
        <v>729</v>
      </c>
      <c r="C24" s="426">
        <v>4214</v>
      </c>
      <c r="D24" s="590">
        <v>4163</v>
      </c>
      <c r="E24" s="591">
        <v>4491</v>
      </c>
      <c r="F24" s="590">
        <v>970</v>
      </c>
      <c r="G24" s="430">
        <f>M24-F24</f>
        <v>1129</v>
      </c>
      <c r="H24" s="429">
        <f>N24-M24</f>
        <v>1089</v>
      </c>
      <c r="I24" s="430">
        <f>O24-N24</f>
        <v>1303</v>
      </c>
      <c r="J24" s="981">
        <f t="shared" ref="J24:J47" si="4">SUM(F24:I24)</f>
        <v>4491</v>
      </c>
      <c r="K24" s="652">
        <f t="shared" ref="K24:K47" si="5">(J24/E24)*100</f>
        <v>100</v>
      </c>
      <c r="L24" s="364"/>
      <c r="M24" s="365">
        <v>2099</v>
      </c>
      <c r="N24" s="982">
        <v>3188</v>
      </c>
      <c r="O24" s="983">
        <v>4491</v>
      </c>
    </row>
    <row r="25" spans="1:15" ht="14.15" x14ac:dyDescent="0.35">
      <c r="A25" s="392" t="s">
        <v>748</v>
      </c>
      <c r="B25" s="597" t="s">
        <v>729</v>
      </c>
      <c r="C25" s="384"/>
      <c r="D25" s="598"/>
      <c r="E25" s="599"/>
      <c r="F25" s="598"/>
      <c r="G25" s="441">
        <f t="shared" ref="G25:G42" si="6">M25-F25</f>
        <v>0</v>
      </c>
      <c r="H25" s="984">
        <f t="shared" ref="H25:I42" si="7">N25-M25</f>
        <v>0</v>
      </c>
      <c r="I25" s="441">
        <f t="shared" si="7"/>
        <v>0</v>
      </c>
      <c r="J25" s="985">
        <f t="shared" si="4"/>
        <v>0</v>
      </c>
      <c r="K25" s="986" t="e">
        <f t="shared" si="5"/>
        <v>#DIV/0!</v>
      </c>
      <c r="L25" s="364"/>
      <c r="M25" s="396"/>
      <c r="N25" s="987"/>
      <c r="O25" s="988"/>
    </row>
    <row r="26" spans="1:15" ht="14.6" thickBot="1" x14ac:dyDescent="0.4">
      <c r="A26" s="368" t="s">
        <v>749</v>
      </c>
      <c r="B26" s="606">
        <v>672</v>
      </c>
      <c r="C26" s="446">
        <v>684</v>
      </c>
      <c r="D26" s="607">
        <v>650</v>
      </c>
      <c r="E26" s="608">
        <v>650</v>
      </c>
      <c r="F26" s="989">
        <v>163</v>
      </c>
      <c r="G26" s="451">
        <f t="shared" si="6"/>
        <v>157</v>
      </c>
      <c r="H26" s="990">
        <f t="shared" si="7"/>
        <v>165</v>
      </c>
      <c r="I26" s="451">
        <f t="shared" si="7"/>
        <v>165</v>
      </c>
      <c r="J26" s="991">
        <f t="shared" si="4"/>
        <v>650</v>
      </c>
      <c r="K26" s="992">
        <f t="shared" si="5"/>
        <v>100</v>
      </c>
      <c r="L26" s="364"/>
      <c r="M26" s="402">
        <v>320</v>
      </c>
      <c r="N26" s="993">
        <v>485</v>
      </c>
      <c r="O26" s="994">
        <v>650</v>
      </c>
    </row>
    <row r="27" spans="1:15" ht="14.15" x14ac:dyDescent="0.35">
      <c r="A27" s="382" t="s">
        <v>750</v>
      </c>
      <c r="B27" s="615">
        <v>501</v>
      </c>
      <c r="C27" s="384">
        <v>207</v>
      </c>
      <c r="D27" s="616">
        <v>260</v>
      </c>
      <c r="E27" s="617">
        <v>155</v>
      </c>
      <c r="F27" s="616">
        <v>50</v>
      </c>
      <c r="G27" s="413">
        <f t="shared" si="6"/>
        <v>49</v>
      </c>
      <c r="H27" s="457">
        <f t="shared" si="7"/>
        <v>25</v>
      </c>
      <c r="I27" s="361">
        <f t="shared" si="7"/>
        <v>31</v>
      </c>
      <c r="J27" s="981">
        <f t="shared" si="4"/>
        <v>155</v>
      </c>
      <c r="K27" s="652">
        <f t="shared" si="5"/>
        <v>100</v>
      </c>
      <c r="L27" s="364"/>
      <c r="M27" s="414">
        <v>99</v>
      </c>
      <c r="N27" s="995">
        <v>124</v>
      </c>
      <c r="O27" s="996">
        <v>155</v>
      </c>
    </row>
    <row r="28" spans="1:15" ht="14.15" x14ac:dyDescent="0.35">
      <c r="A28" s="392" t="s">
        <v>751</v>
      </c>
      <c r="B28" s="621">
        <v>502</v>
      </c>
      <c r="C28" s="384">
        <v>79</v>
      </c>
      <c r="D28" s="622">
        <v>91</v>
      </c>
      <c r="E28" s="623">
        <v>75</v>
      </c>
      <c r="F28" s="622">
        <v>28</v>
      </c>
      <c r="G28" s="388">
        <f t="shared" si="6"/>
        <v>15</v>
      </c>
      <c r="H28" s="413">
        <f t="shared" si="7"/>
        <v>12</v>
      </c>
      <c r="I28" s="395">
        <f t="shared" si="7"/>
        <v>20</v>
      </c>
      <c r="J28" s="985">
        <f t="shared" si="4"/>
        <v>75</v>
      </c>
      <c r="K28" s="986">
        <f t="shared" si="5"/>
        <v>100</v>
      </c>
      <c r="L28" s="364"/>
      <c r="M28" s="396">
        <v>43</v>
      </c>
      <c r="N28" s="987">
        <v>55</v>
      </c>
      <c r="O28" s="988">
        <v>75</v>
      </c>
    </row>
    <row r="29" spans="1:15" ht="14.15" x14ac:dyDescent="0.35">
      <c r="A29" s="392" t="s">
        <v>752</v>
      </c>
      <c r="B29" s="621">
        <v>504</v>
      </c>
      <c r="C29" s="384"/>
      <c r="D29" s="622"/>
      <c r="E29" s="623"/>
      <c r="F29" s="622"/>
      <c r="G29" s="388">
        <f t="shared" si="6"/>
        <v>0</v>
      </c>
      <c r="H29" s="413">
        <f t="shared" si="7"/>
        <v>0</v>
      </c>
      <c r="I29" s="395">
        <f t="shared" si="7"/>
        <v>0</v>
      </c>
      <c r="J29" s="985">
        <f t="shared" si="4"/>
        <v>0</v>
      </c>
      <c r="K29" s="986" t="e">
        <f t="shared" si="5"/>
        <v>#DIV/0!</v>
      </c>
      <c r="L29" s="364"/>
      <c r="M29" s="396"/>
      <c r="N29" s="987"/>
      <c r="O29" s="988"/>
    </row>
    <row r="30" spans="1:15" ht="14.15" x14ac:dyDescent="0.35">
      <c r="A30" s="392" t="s">
        <v>753</v>
      </c>
      <c r="B30" s="621">
        <v>511</v>
      </c>
      <c r="C30" s="384">
        <v>18</v>
      </c>
      <c r="D30" s="622">
        <v>65</v>
      </c>
      <c r="E30" s="623">
        <v>98</v>
      </c>
      <c r="F30" s="622">
        <v>16</v>
      </c>
      <c r="G30" s="388">
        <f t="shared" si="6"/>
        <v>50</v>
      </c>
      <c r="H30" s="413">
        <f t="shared" si="7"/>
        <v>32</v>
      </c>
      <c r="I30" s="395">
        <f t="shared" si="7"/>
        <v>0</v>
      </c>
      <c r="J30" s="985">
        <f t="shared" si="4"/>
        <v>98</v>
      </c>
      <c r="K30" s="986">
        <f t="shared" si="5"/>
        <v>100</v>
      </c>
      <c r="L30" s="364"/>
      <c r="M30" s="396">
        <v>66</v>
      </c>
      <c r="N30" s="987">
        <v>98</v>
      </c>
      <c r="O30" s="988">
        <v>98</v>
      </c>
    </row>
    <row r="31" spans="1:15" ht="14.15" x14ac:dyDescent="0.35">
      <c r="A31" s="392" t="s">
        <v>754</v>
      </c>
      <c r="B31" s="621">
        <v>518</v>
      </c>
      <c r="C31" s="384">
        <v>274</v>
      </c>
      <c r="D31" s="622">
        <v>260</v>
      </c>
      <c r="E31" s="623">
        <v>264</v>
      </c>
      <c r="F31" s="622">
        <v>77</v>
      </c>
      <c r="G31" s="388">
        <f t="shared" si="6"/>
        <v>60</v>
      </c>
      <c r="H31" s="413">
        <f t="shared" si="7"/>
        <v>78</v>
      </c>
      <c r="I31" s="395">
        <f t="shared" si="7"/>
        <v>49</v>
      </c>
      <c r="J31" s="985">
        <f t="shared" si="4"/>
        <v>264</v>
      </c>
      <c r="K31" s="986">
        <f t="shared" si="5"/>
        <v>100</v>
      </c>
      <c r="L31" s="364"/>
      <c r="M31" s="396">
        <v>137</v>
      </c>
      <c r="N31" s="987">
        <v>215</v>
      </c>
      <c r="O31" s="988">
        <v>264</v>
      </c>
    </row>
    <row r="32" spans="1:15" ht="14.15" x14ac:dyDescent="0.35">
      <c r="A32" s="392" t="s">
        <v>755</v>
      </c>
      <c r="B32" s="621">
        <v>521</v>
      </c>
      <c r="C32" s="384">
        <v>2640</v>
      </c>
      <c r="D32" s="622">
        <v>2609</v>
      </c>
      <c r="E32" s="623">
        <v>2839</v>
      </c>
      <c r="F32" s="622">
        <v>600</v>
      </c>
      <c r="G32" s="388">
        <f t="shared" si="6"/>
        <v>721</v>
      </c>
      <c r="H32" s="413">
        <f t="shared" si="7"/>
        <v>680</v>
      </c>
      <c r="I32" s="395">
        <f t="shared" si="7"/>
        <v>838</v>
      </c>
      <c r="J32" s="985">
        <f t="shared" si="4"/>
        <v>2839</v>
      </c>
      <c r="K32" s="986">
        <f t="shared" si="5"/>
        <v>100</v>
      </c>
      <c r="L32" s="364"/>
      <c r="M32" s="396">
        <v>1321</v>
      </c>
      <c r="N32" s="987">
        <v>2001</v>
      </c>
      <c r="O32" s="988">
        <v>2839</v>
      </c>
    </row>
    <row r="33" spans="1:15" ht="14.15" x14ac:dyDescent="0.35">
      <c r="A33" s="392" t="s">
        <v>756</v>
      </c>
      <c r="B33" s="621" t="s">
        <v>757</v>
      </c>
      <c r="C33" s="384">
        <v>1018</v>
      </c>
      <c r="D33" s="622">
        <v>976</v>
      </c>
      <c r="E33" s="623">
        <v>1082</v>
      </c>
      <c r="F33" s="622">
        <v>233</v>
      </c>
      <c r="G33" s="388">
        <f t="shared" si="6"/>
        <v>277</v>
      </c>
      <c r="H33" s="413">
        <f t="shared" si="7"/>
        <v>256</v>
      </c>
      <c r="I33" s="395">
        <f t="shared" si="7"/>
        <v>316</v>
      </c>
      <c r="J33" s="985">
        <f t="shared" si="4"/>
        <v>1082</v>
      </c>
      <c r="K33" s="986">
        <f t="shared" si="5"/>
        <v>100</v>
      </c>
      <c r="L33" s="364"/>
      <c r="M33" s="396">
        <v>510</v>
      </c>
      <c r="N33" s="987">
        <v>766</v>
      </c>
      <c r="O33" s="988">
        <v>1082</v>
      </c>
    </row>
    <row r="34" spans="1:15" ht="14.15" x14ac:dyDescent="0.35">
      <c r="A34" s="392" t="s">
        <v>758</v>
      </c>
      <c r="B34" s="621">
        <v>557</v>
      </c>
      <c r="C34" s="384"/>
      <c r="D34" s="622"/>
      <c r="E34" s="623"/>
      <c r="F34" s="622"/>
      <c r="G34" s="388">
        <f t="shared" si="6"/>
        <v>0</v>
      </c>
      <c r="H34" s="413">
        <f t="shared" si="7"/>
        <v>0</v>
      </c>
      <c r="I34" s="395">
        <f t="shared" si="7"/>
        <v>0</v>
      </c>
      <c r="J34" s="985">
        <f t="shared" si="4"/>
        <v>0</v>
      </c>
      <c r="K34" s="986" t="e">
        <f t="shared" si="5"/>
        <v>#DIV/0!</v>
      </c>
      <c r="L34" s="364"/>
      <c r="M34" s="396"/>
      <c r="N34" s="987"/>
      <c r="O34" s="988"/>
    </row>
    <row r="35" spans="1:15" ht="14.15" x14ac:dyDescent="0.35">
      <c r="A35" s="392" t="s">
        <v>759</v>
      </c>
      <c r="B35" s="621">
        <v>551</v>
      </c>
      <c r="C35" s="384">
        <v>9</v>
      </c>
      <c r="D35" s="622">
        <v>9</v>
      </c>
      <c r="E35" s="623">
        <v>9</v>
      </c>
      <c r="F35" s="622">
        <v>2</v>
      </c>
      <c r="G35" s="388">
        <f t="shared" si="6"/>
        <v>2</v>
      </c>
      <c r="H35" s="413">
        <f t="shared" si="7"/>
        <v>2</v>
      </c>
      <c r="I35" s="395">
        <f t="shared" si="7"/>
        <v>3</v>
      </c>
      <c r="J35" s="985">
        <f t="shared" si="4"/>
        <v>9</v>
      </c>
      <c r="K35" s="986">
        <f t="shared" si="5"/>
        <v>100</v>
      </c>
      <c r="L35" s="364"/>
      <c r="M35" s="396">
        <v>4</v>
      </c>
      <c r="N35" s="987">
        <v>6</v>
      </c>
      <c r="O35" s="988">
        <v>9</v>
      </c>
    </row>
    <row r="36" spans="1:15" ht="14.6" thickBot="1" x14ac:dyDescent="0.4">
      <c r="A36" s="353" t="s">
        <v>760</v>
      </c>
      <c r="B36" s="625" t="s">
        <v>761</v>
      </c>
      <c r="C36" s="398">
        <v>112</v>
      </c>
      <c r="D36" s="626">
        <v>108</v>
      </c>
      <c r="E36" s="627">
        <v>47</v>
      </c>
      <c r="F36" s="997">
        <v>6</v>
      </c>
      <c r="G36" s="388">
        <f t="shared" si="6"/>
        <v>19</v>
      </c>
      <c r="H36" s="413">
        <f t="shared" si="7"/>
        <v>3</v>
      </c>
      <c r="I36" s="395">
        <f t="shared" si="7"/>
        <v>19</v>
      </c>
      <c r="J36" s="998">
        <f t="shared" si="4"/>
        <v>47</v>
      </c>
      <c r="K36" s="999">
        <f t="shared" si="5"/>
        <v>100</v>
      </c>
      <c r="L36" s="364"/>
      <c r="M36" s="421">
        <v>25</v>
      </c>
      <c r="N36" s="1000">
        <v>28</v>
      </c>
      <c r="O36" s="1001">
        <v>47</v>
      </c>
    </row>
    <row r="37" spans="1:15" ht="14.6" thickBot="1" x14ac:dyDescent="0.4">
      <c r="A37" s="631" t="s">
        <v>762</v>
      </c>
      <c r="B37" s="632"/>
      <c r="C37" s="587">
        <f t="shared" ref="C37:I37" si="8">SUM(C27:C36)</f>
        <v>4357</v>
      </c>
      <c r="D37" s="633">
        <f t="shared" si="8"/>
        <v>4378</v>
      </c>
      <c r="E37" s="633">
        <f t="shared" si="8"/>
        <v>4569</v>
      </c>
      <c r="F37" s="587">
        <f t="shared" si="8"/>
        <v>1012</v>
      </c>
      <c r="G37" s="587">
        <f t="shared" si="8"/>
        <v>1193</v>
      </c>
      <c r="H37" s="587">
        <f t="shared" si="8"/>
        <v>1088</v>
      </c>
      <c r="I37" s="634">
        <f t="shared" si="8"/>
        <v>1276</v>
      </c>
      <c r="J37" s="640">
        <f t="shared" si="4"/>
        <v>4569</v>
      </c>
      <c r="K37" s="655">
        <f t="shared" si="5"/>
        <v>100</v>
      </c>
      <c r="L37" s="364"/>
      <c r="M37" s="634">
        <f>SUM(M27:M36)</f>
        <v>2205</v>
      </c>
      <c r="N37" s="636">
        <f>SUM(N27:N36)</f>
        <v>3293</v>
      </c>
      <c r="O37" s="634">
        <f>SUM(O27:O36)</f>
        <v>4569</v>
      </c>
    </row>
    <row r="38" spans="1:15" ht="14.15" x14ac:dyDescent="0.35">
      <c r="A38" s="382" t="s">
        <v>763</v>
      </c>
      <c r="B38" s="615">
        <v>601</v>
      </c>
      <c r="C38" s="474"/>
      <c r="D38" s="616"/>
      <c r="E38" s="617"/>
      <c r="F38" s="1002"/>
      <c r="G38" s="388">
        <f t="shared" si="6"/>
        <v>0</v>
      </c>
      <c r="H38" s="413">
        <f t="shared" si="7"/>
        <v>0</v>
      </c>
      <c r="I38" s="395">
        <f t="shared" si="7"/>
        <v>0</v>
      </c>
      <c r="J38" s="1003">
        <f t="shared" si="4"/>
        <v>0</v>
      </c>
      <c r="K38" s="1004" t="e">
        <f t="shared" si="5"/>
        <v>#DIV/0!</v>
      </c>
      <c r="L38" s="364"/>
      <c r="M38" s="414"/>
      <c r="N38" s="995"/>
      <c r="O38" s="996"/>
    </row>
    <row r="39" spans="1:15" ht="14.15" x14ac:dyDescent="0.35">
      <c r="A39" s="392" t="s">
        <v>764</v>
      </c>
      <c r="B39" s="621">
        <v>602</v>
      </c>
      <c r="C39" s="384">
        <v>134</v>
      </c>
      <c r="D39" s="622">
        <v>180</v>
      </c>
      <c r="E39" s="623">
        <v>130</v>
      </c>
      <c r="F39" s="622">
        <v>54</v>
      </c>
      <c r="G39" s="388">
        <f t="shared" si="6"/>
        <v>18</v>
      </c>
      <c r="H39" s="413">
        <f t="shared" si="7"/>
        <v>21</v>
      </c>
      <c r="I39" s="395">
        <f t="shared" si="7"/>
        <v>37</v>
      </c>
      <c r="J39" s="985">
        <f t="shared" si="4"/>
        <v>130</v>
      </c>
      <c r="K39" s="986">
        <f t="shared" si="5"/>
        <v>100</v>
      </c>
      <c r="L39" s="364"/>
      <c r="M39" s="396">
        <v>72</v>
      </c>
      <c r="N39" s="987">
        <v>93</v>
      </c>
      <c r="O39" s="988">
        <v>130</v>
      </c>
    </row>
    <row r="40" spans="1:15" ht="14.15" x14ac:dyDescent="0.35">
      <c r="A40" s="392" t="s">
        <v>765</v>
      </c>
      <c r="B40" s="621">
        <v>604</v>
      </c>
      <c r="C40" s="384"/>
      <c r="D40" s="622"/>
      <c r="E40" s="623"/>
      <c r="F40" s="622"/>
      <c r="G40" s="388">
        <f t="shared" si="6"/>
        <v>0</v>
      </c>
      <c r="H40" s="413">
        <f t="shared" si="7"/>
        <v>0</v>
      </c>
      <c r="I40" s="395">
        <f t="shared" si="7"/>
        <v>0</v>
      </c>
      <c r="J40" s="985">
        <f t="shared" si="4"/>
        <v>0</v>
      </c>
      <c r="K40" s="986" t="e">
        <f t="shared" si="5"/>
        <v>#DIV/0!</v>
      </c>
      <c r="L40" s="364"/>
      <c r="M40" s="396"/>
      <c r="N40" s="987"/>
      <c r="O40" s="988"/>
    </row>
    <row r="41" spans="1:15" ht="14.15" x14ac:dyDescent="0.35">
      <c r="A41" s="392" t="s">
        <v>766</v>
      </c>
      <c r="B41" s="621" t="s">
        <v>767</v>
      </c>
      <c r="C41" s="384">
        <v>4214</v>
      </c>
      <c r="D41" s="622">
        <v>4163</v>
      </c>
      <c r="E41" s="623">
        <v>4491</v>
      </c>
      <c r="F41" s="622">
        <v>970</v>
      </c>
      <c r="G41" s="388">
        <f t="shared" si="6"/>
        <v>1129</v>
      </c>
      <c r="H41" s="413">
        <f t="shared" si="7"/>
        <v>1089</v>
      </c>
      <c r="I41" s="395">
        <f t="shared" si="7"/>
        <v>1303</v>
      </c>
      <c r="J41" s="985">
        <f t="shared" si="4"/>
        <v>4491</v>
      </c>
      <c r="K41" s="986">
        <f t="shared" si="5"/>
        <v>100</v>
      </c>
      <c r="L41" s="364"/>
      <c r="M41" s="396">
        <v>2099</v>
      </c>
      <c r="N41" s="987">
        <v>3188</v>
      </c>
      <c r="O41" s="988">
        <v>4491</v>
      </c>
    </row>
    <row r="42" spans="1:15" ht="14.6" thickBot="1" x14ac:dyDescent="0.4">
      <c r="A42" s="353" t="s">
        <v>768</v>
      </c>
      <c r="B42" s="625" t="s">
        <v>769</v>
      </c>
      <c r="C42" s="398">
        <v>39</v>
      </c>
      <c r="D42" s="626">
        <v>35</v>
      </c>
      <c r="E42" s="627">
        <v>29</v>
      </c>
      <c r="F42" s="997">
        <v>5</v>
      </c>
      <c r="G42" s="480">
        <f t="shared" si="6"/>
        <v>17</v>
      </c>
      <c r="H42" s="1005">
        <f t="shared" si="7"/>
        <v>8</v>
      </c>
      <c r="I42" s="419">
        <f t="shared" si="7"/>
        <v>-1</v>
      </c>
      <c r="J42" s="991">
        <f t="shared" si="4"/>
        <v>29</v>
      </c>
      <c r="K42" s="992">
        <f t="shared" si="5"/>
        <v>100</v>
      </c>
      <c r="L42" s="364"/>
      <c r="M42" s="421">
        <v>22</v>
      </c>
      <c r="N42" s="1000">
        <v>30</v>
      </c>
      <c r="O42" s="1001">
        <v>29</v>
      </c>
    </row>
    <row r="43" spans="1:15" ht="14.6" thickBot="1" x14ac:dyDescent="0.4">
      <c r="A43" s="631" t="s">
        <v>770</v>
      </c>
      <c r="B43" s="632" t="s">
        <v>729</v>
      </c>
      <c r="C43" s="587">
        <f t="shared" ref="C43:I43" si="9">SUM(C38:C42)</f>
        <v>4387</v>
      </c>
      <c r="D43" s="633">
        <f t="shared" si="9"/>
        <v>4378</v>
      </c>
      <c r="E43" s="633">
        <f t="shared" si="9"/>
        <v>4650</v>
      </c>
      <c r="F43" s="634">
        <f t="shared" si="9"/>
        <v>1029</v>
      </c>
      <c r="G43" s="1006">
        <f t="shared" si="9"/>
        <v>1164</v>
      </c>
      <c r="H43" s="634">
        <f t="shared" si="9"/>
        <v>1118</v>
      </c>
      <c r="I43" s="1007">
        <f t="shared" si="9"/>
        <v>1339</v>
      </c>
      <c r="J43" s="1008">
        <f t="shared" si="4"/>
        <v>4650</v>
      </c>
      <c r="K43" s="1004">
        <f t="shared" si="5"/>
        <v>100</v>
      </c>
      <c r="L43" s="364"/>
      <c r="M43" s="634">
        <f>SUM(M38:M42)</f>
        <v>2193</v>
      </c>
      <c r="N43" s="636">
        <f>SUM(N38:N42)</f>
        <v>3311</v>
      </c>
      <c r="O43" s="634">
        <f>SUM(O38:O42)</f>
        <v>4650</v>
      </c>
    </row>
    <row r="44" spans="1:15" s="649" customFormat="1" ht="5.25" customHeight="1" thickBot="1" x14ac:dyDescent="0.4">
      <c r="A44" s="488"/>
      <c r="B44" s="644"/>
      <c r="C44" s="490"/>
      <c r="D44" s="645"/>
      <c r="E44" s="645"/>
      <c r="F44" s="492"/>
      <c r="G44" s="493"/>
      <c r="H44" s="494"/>
      <c r="I44" s="493"/>
      <c r="J44" s="646"/>
      <c r="K44" s="647"/>
      <c r="L44" s="497"/>
      <c r="M44" s="492"/>
      <c r="N44" s="648"/>
      <c r="O44" s="648"/>
    </row>
    <row r="45" spans="1:15" ht="14.6" thickBot="1" x14ac:dyDescent="0.4">
      <c r="A45" s="1009" t="s">
        <v>771</v>
      </c>
      <c r="B45" s="632" t="s">
        <v>729</v>
      </c>
      <c r="C45" s="634">
        <f t="shared" ref="C45:I45" si="10">C43-C41</f>
        <v>173</v>
      </c>
      <c r="D45" s="587">
        <f t="shared" si="10"/>
        <v>215</v>
      </c>
      <c r="E45" s="587">
        <f t="shared" si="10"/>
        <v>159</v>
      </c>
      <c r="F45" s="634">
        <f t="shared" si="10"/>
        <v>59</v>
      </c>
      <c r="G45" s="640">
        <f t="shared" si="10"/>
        <v>35</v>
      </c>
      <c r="H45" s="634">
        <f t="shared" si="10"/>
        <v>29</v>
      </c>
      <c r="I45" s="636">
        <f t="shared" si="10"/>
        <v>36</v>
      </c>
      <c r="J45" s="651">
        <f t="shared" si="4"/>
        <v>159</v>
      </c>
      <c r="K45" s="652">
        <f t="shared" si="5"/>
        <v>100</v>
      </c>
      <c r="L45" s="364"/>
      <c r="M45" s="634">
        <f>M43-M41</f>
        <v>94</v>
      </c>
      <c r="N45" s="636">
        <f>N43-N41</f>
        <v>123</v>
      </c>
      <c r="O45" s="634">
        <f>O43-O41</f>
        <v>159</v>
      </c>
    </row>
    <row r="46" spans="1:15" ht="14.6" thickBot="1" x14ac:dyDescent="0.4">
      <c r="A46" s="631" t="s">
        <v>772</v>
      </c>
      <c r="B46" s="632" t="s">
        <v>729</v>
      </c>
      <c r="C46" s="1010">
        <f t="shared" ref="C46:I46" si="11">C43-C37</f>
        <v>30</v>
      </c>
      <c r="D46" s="1011">
        <f t="shared" si="11"/>
        <v>0</v>
      </c>
      <c r="E46" s="1011">
        <f t="shared" si="11"/>
        <v>81</v>
      </c>
      <c r="F46" s="1010">
        <f t="shared" si="11"/>
        <v>17</v>
      </c>
      <c r="G46" s="1012">
        <f t="shared" si="11"/>
        <v>-29</v>
      </c>
      <c r="H46" s="1010">
        <f t="shared" si="11"/>
        <v>30</v>
      </c>
      <c r="I46" s="1013">
        <f t="shared" si="11"/>
        <v>63</v>
      </c>
      <c r="J46" s="1014">
        <f t="shared" si="4"/>
        <v>81</v>
      </c>
      <c r="K46" s="1015">
        <f t="shared" si="5"/>
        <v>100</v>
      </c>
      <c r="L46" s="364"/>
      <c r="M46" s="634">
        <f>M43-M37</f>
        <v>-12</v>
      </c>
      <c r="N46" s="636">
        <f>N43-N37</f>
        <v>18</v>
      </c>
      <c r="O46" s="634">
        <f>O43-O37</f>
        <v>81</v>
      </c>
    </row>
    <row r="47" spans="1:15" ht="14.6" thickBot="1" x14ac:dyDescent="0.4">
      <c r="A47" s="1016" t="s">
        <v>773</v>
      </c>
      <c r="B47" s="1017" t="s">
        <v>729</v>
      </c>
      <c r="C47" s="1010">
        <f t="shared" ref="C47:I47" si="12">C46-C41</f>
        <v>-4184</v>
      </c>
      <c r="D47" s="1011">
        <f t="shared" si="12"/>
        <v>-4163</v>
      </c>
      <c r="E47" s="1011">
        <f t="shared" si="12"/>
        <v>-4410</v>
      </c>
      <c r="F47" s="1010">
        <f t="shared" si="12"/>
        <v>-953</v>
      </c>
      <c r="G47" s="1012">
        <f t="shared" si="12"/>
        <v>-1158</v>
      </c>
      <c r="H47" s="1010">
        <f t="shared" si="12"/>
        <v>-1059</v>
      </c>
      <c r="I47" s="1013">
        <f t="shared" si="12"/>
        <v>-1240</v>
      </c>
      <c r="J47" s="1014">
        <f t="shared" si="4"/>
        <v>-4410</v>
      </c>
      <c r="K47" s="1018">
        <f t="shared" si="5"/>
        <v>100</v>
      </c>
      <c r="L47" s="364"/>
      <c r="M47" s="634">
        <f>M46-M41</f>
        <v>-2111</v>
      </c>
      <c r="N47" s="636">
        <f>N46-N41</f>
        <v>-3170</v>
      </c>
      <c r="O47" s="634">
        <f>O46-O41</f>
        <v>-4410</v>
      </c>
    </row>
    <row r="50" spans="1:12" ht="14.15" x14ac:dyDescent="0.35">
      <c r="A50" s="508" t="s">
        <v>774</v>
      </c>
    </row>
    <row r="51" spans="1:12" ht="14.15" x14ac:dyDescent="0.35">
      <c r="A51" s="509" t="s">
        <v>775</v>
      </c>
    </row>
    <row r="52" spans="1:12" ht="14.15" x14ac:dyDescent="0.35">
      <c r="A52" s="511" t="s">
        <v>776</v>
      </c>
    </row>
    <row r="53" spans="1:12" s="513" customFormat="1" ht="14.15" x14ac:dyDescent="0.35">
      <c r="A53" s="511" t="s">
        <v>777</v>
      </c>
      <c r="B53" s="512"/>
      <c r="E53" s="514"/>
      <c r="F53" s="514"/>
      <c r="G53" s="514"/>
      <c r="H53" s="514"/>
      <c r="I53" s="514"/>
      <c r="J53" s="514"/>
    </row>
    <row r="55" spans="1:12" x14ac:dyDescent="0.3">
      <c r="A55" s="656" t="s">
        <v>805</v>
      </c>
    </row>
    <row r="56" spans="1:12" ht="14.6" x14ac:dyDescent="0.4">
      <c r="A56" s="1800" t="s">
        <v>806</v>
      </c>
      <c r="B56" s="1801"/>
      <c r="C56" s="1801"/>
      <c r="D56" s="1801"/>
      <c r="E56" s="1801"/>
      <c r="F56" s="1801"/>
      <c r="G56" s="1801"/>
      <c r="H56" s="1801"/>
      <c r="I56" s="1801"/>
      <c r="J56" s="1801"/>
      <c r="K56" s="1801"/>
      <c r="L56" s="1801"/>
    </row>
    <row r="57" spans="1:12" x14ac:dyDescent="0.3">
      <c r="A57" s="656" t="s">
        <v>807</v>
      </c>
      <c r="B57" s="1019"/>
      <c r="C57" s="1019"/>
      <c r="D57" s="1019"/>
      <c r="E57" s="1019"/>
      <c r="F57" s="1019"/>
      <c r="G57" s="1019"/>
      <c r="H57" s="1019"/>
      <c r="I57" s="1019"/>
      <c r="J57" s="1019"/>
      <c r="K57" s="1019"/>
    </row>
    <row r="58" spans="1:12" x14ac:dyDescent="0.3">
      <c r="A58" s="656" t="s">
        <v>808</v>
      </c>
    </row>
    <row r="60" spans="1:12" x14ac:dyDescent="0.3">
      <c r="A60" s="656" t="s">
        <v>809</v>
      </c>
    </row>
    <row r="61" spans="1:12" x14ac:dyDescent="0.3">
      <c r="A61" s="656" t="s">
        <v>810</v>
      </c>
    </row>
  </sheetData>
  <mergeCells count="6">
    <mergeCell ref="A56:L56"/>
    <mergeCell ref="A1:O1"/>
    <mergeCell ref="B7:O7"/>
    <mergeCell ref="A9:A10"/>
    <mergeCell ref="B9:B10"/>
    <mergeCell ref="F9:I9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9"/>
  <sheetViews>
    <sheetView workbookViewId="0">
      <selection sqref="A1:XFD1048576"/>
    </sheetView>
  </sheetViews>
  <sheetFormatPr defaultColWidth="8.69140625" defaultRowHeight="12.45" x14ac:dyDescent="0.3"/>
  <cols>
    <col min="1" max="1" width="37.69140625" style="331" customWidth="1"/>
    <col min="2" max="2" width="7.3046875" style="510" customWidth="1"/>
    <col min="3" max="3" width="11.53515625" style="331" hidden="1" customWidth="1"/>
    <col min="4" max="4" width="11.53515625" style="331" customWidth="1"/>
    <col min="5" max="5" width="11.53515625" style="329" customWidth="1"/>
    <col min="6" max="6" width="11.3828125" style="329" customWidth="1"/>
    <col min="7" max="7" width="9.84375" style="329" customWidth="1"/>
    <col min="8" max="8" width="9.15234375" style="329" customWidth="1"/>
    <col min="9" max="9" width="9.3046875" style="329" customWidth="1"/>
    <col min="10" max="10" width="9.15234375" style="329" customWidth="1"/>
    <col min="11" max="11" width="12" style="331" customWidth="1"/>
    <col min="12" max="12" width="8.69140625" style="331"/>
    <col min="13" max="13" width="11.84375" style="331" customWidth="1"/>
    <col min="14" max="14" width="12.53515625" style="331" customWidth="1"/>
    <col min="15" max="15" width="11.84375" style="331" customWidth="1"/>
    <col min="16" max="16" width="12" style="331" customWidth="1"/>
    <col min="17" max="1024" width="8.69140625" style="331"/>
  </cols>
  <sheetData>
    <row r="1" spans="1:16" ht="24" customHeight="1" x14ac:dyDescent="0.6">
      <c r="A1" s="1802"/>
      <c r="B1" s="1802"/>
      <c r="C1" s="1802"/>
      <c r="D1" s="1802"/>
      <c r="E1" s="1802"/>
      <c r="F1" s="1802"/>
      <c r="G1" s="1802"/>
      <c r="H1" s="1802"/>
      <c r="I1" s="1802"/>
      <c r="J1" s="1802"/>
      <c r="K1" s="1802"/>
      <c r="L1" s="1802"/>
      <c r="M1" s="1802"/>
      <c r="N1" s="1802"/>
      <c r="O1" s="1802"/>
      <c r="P1" s="1020"/>
    </row>
    <row r="2" spans="1:16" x14ac:dyDescent="0.3">
      <c r="O2" s="1021"/>
    </row>
    <row r="3" spans="1:16" ht="17.600000000000001" x14ac:dyDescent="0.4">
      <c r="A3" s="576" t="s">
        <v>783</v>
      </c>
      <c r="F3" s="334"/>
      <c r="G3" s="334"/>
    </row>
    <row r="4" spans="1:16" ht="21.75" customHeight="1" x14ac:dyDescent="0.4">
      <c r="A4" s="1022"/>
      <c r="F4" s="334"/>
      <c r="G4" s="334"/>
    </row>
    <row r="5" spans="1:16" x14ac:dyDescent="0.3">
      <c r="A5" s="518"/>
      <c r="F5" s="334"/>
      <c r="G5" s="334"/>
    </row>
    <row r="6" spans="1:16" ht="6" customHeight="1" x14ac:dyDescent="0.3">
      <c r="B6" s="577"/>
      <c r="C6" s="578"/>
      <c r="F6" s="334"/>
      <c r="G6" s="334"/>
    </row>
    <row r="7" spans="1:16" ht="24.75" customHeight="1" x14ac:dyDescent="0.4">
      <c r="A7" s="1022" t="s">
        <v>706</v>
      </c>
      <c r="B7" s="1023"/>
      <c r="C7" s="1803" t="s">
        <v>811</v>
      </c>
      <c r="D7" s="1803"/>
      <c r="E7" s="1803"/>
      <c r="F7" s="1803"/>
      <c r="G7" s="1803"/>
      <c r="H7" s="1803"/>
      <c r="I7" s="1803"/>
      <c r="J7" s="1803"/>
      <c r="K7" s="1803"/>
      <c r="L7" s="1803"/>
      <c r="M7" s="1803"/>
      <c r="N7" s="1803"/>
      <c r="O7" s="1803"/>
    </row>
    <row r="8" spans="1:16" ht="23.25" customHeight="1" thickBot="1" x14ac:dyDescent="0.35">
      <c r="A8" s="518" t="s">
        <v>708</v>
      </c>
      <c r="F8" s="334"/>
      <c r="G8" s="334"/>
    </row>
    <row r="9" spans="1:16" ht="12.9" thickBot="1" x14ac:dyDescent="0.35">
      <c r="A9" s="1792" t="s">
        <v>709</v>
      </c>
      <c r="B9" s="1804" t="s">
        <v>710</v>
      </c>
      <c r="C9" s="1024" t="s">
        <v>0</v>
      </c>
      <c r="D9" s="1025" t="s">
        <v>711</v>
      </c>
      <c r="E9" s="1026" t="s">
        <v>712</v>
      </c>
      <c r="F9" s="1805" t="s">
        <v>713</v>
      </c>
      <c r="G9" s="1805"/>
      <c r="H9" s="1805"/>
      <c r="I9" s="1805"/>
      <c r="J9" s="1025" t="s">
        <v>714</v>
      </c>
      <c r="K9" s="1026" t="s">
        <v>715</v>
      </c>
      <c r="M9" s="1027" t="s">
        <v>716</v>
      </c>
      <c r="N9" s="1027" t="s">
        <v>717</v>
      </c>
      <c r="O9" s="1027" t="s">
        <v>716</v>
      </c>
    </row>
    <row r="10" spans="1:16" ht="12.9" thickBot="1" x14ac:dyDescent="0.35">
      <c r="A10" s="1792"/>
      <c r="B10" s="1804"/>
      <c r="C10" s="1028" t="s">
        <v>718</v>
      </c>
      <c r="D10" s="1029">
        <v>2021</v>
      </c>
      <c r="E10" s="1030">
        <v>2021</v>
      </c>
      <c r="F10" s="1031" t="s">
        <v>719</v>
      </c>
      <c r="G10" s="1032" t="s">
        <v>720</v>
      </c>
      <c r="H10" s="1033" t="s">
        <v>721</v>
      </c>
      <c r="I10" s="1034" t="s">
        <v>722</v>
      </c>
      <c r="J10" s="1029" t="s">
        <v>723</v>
      </c>
      <c r="K10" s="1030" t="s">
        <v>724</v>
      </c>
      <c r="M10" s="1035" t="s">
        <v>725</v>
      </c>
      <c r="N10" s="1036" t="s">
        <v>726</v>
      </c>
      <c r="O10" s="1036" t="s">
        <v>727</v>
      </c>
    </row>
    <row r="11" spans="1:16" x14ac:dyDescent="0.3">
      <c r="A11" s="353" t="s">
        <v>728</v>
      </c>
      <c r="B11" s="1037"/>
      <c r="C11" s="1038">
        <v>24</v>
      </c>
      <c r="D11" s="1039">
        <v>23</v>
      </c>
      <c r="E11" s="1040">
        <v>24</v>
      </c>
      <c r="F11" s="1041">
        <v>24.333400000000001</v>
      </c>
      <c r="G11" s="1042">
        <f t="shared" ref="G11:I17" si="0">M11</f>
        <v>24</v>
      </c>
      <c r="H11" s="1043">
        <f t="shared" si="0"/>
        <v>25</v>
      </c>
      <c r="I11" s="1044">
        <f t="shared" si="0"/>
        <v>24</v>
      </c>
      <c r="J11" s="1045" t="s">
        <v>729</v>
      </c>
      <c r="K11" s="1046" t="s">
        <v>729</v>
      </c>
      <c r="L11" s="364"/>
      <c r="M11" s="1047">
        <v>24</v>
      </c>
      <c r="N11" s="1048">
        <v>25</v>
      </c>
      <c r="O11" s="1049">
        <v>24</v>
      </c>
    </row>
    <row r="12" spans="1:16" ht="12.9" thickBot="1" x14ac:dyDescent="0.35">
      <c r="A12" s="368" t="s">
        <v>730</v>
      </c>
      <c r="B12" s="369"/>
      <c r="C12" s="1050">
        <v>22.58</v>
      </c>
      <c r="D12" s="1051">
        <v>22.58</v>
      </c>
      <c r="E12" s="1052">
        <v>22.79</v>
      </c>
      <c r="F12" s="1053">
        <v>22.938600000000001</v>
      </c>
      <c r="G12" s="1054">
        <f t="shared" si="0"/>
        <v>22.896999999999998</v>
      </c>
      <c r="H12" s="1055">
        <f t="shared" si="0"/>
        <v>22.8</v>
      </c>
      <c r="I12" s="1054">
        <f t="shared" si="0"/>
        <v>22.79</v>
      </c>
      <c r="J12" s="1056"/>
      <c r="K12" s="1057" t="s">
        <v>729</v>
      </c>
      <c r="L12" s="364"/>
      <c r="M12" s="1058">
        <v>22.896999999999998</v>
      </c>
      <c r="N12" s="1059">
        <v>22.8</v>
      </c>
      <c r="O12" s="1060">
        <v>22.79</v>
      </c>
    </row>
    <row r="13" spans="1:16" x14ac:dyDescent="0.3">
      <c r="A13" s="382" t="s">
        <v>786</v>
      </c>
      <c r="B13" s="383" t="s">
        <v>732</v>
      </c>
      <c r="C13" s="1061">
        <v>3251</v>
      </c>
      <c r="D13" s="1062" t="s">
        <v>729</v>
      </c>
      <c r="E13" s="1062" t="s">
        <v>729</v>
      </c>
      <c r="F13" s="1063">
        <v>3258</v>
      </c>
      <c r="G13" s="1064">
        <f t="shared" si="0"/>
        <v>3355</v>
      </c>
      <c r="H13" s="1065">
        <f t="shared" si="0"/>
        <v>3391</v>
      </c>
      <c r="I13" s="1064">
        <f t="shared" si="0"/>
        <v>3391</v>
      </c>
      <c r="J13" s="1066" t="s">
        <v>729</v>
      </c>
      <c r="K13" s="1067" t="s">
        <v>729</v>
      </c>
      <c r="L13" s="364"/>
      <c r="M13" s="1068">
        <v>3355</v>
      </c>
      <c r="N13" s="1069">
        <v>3391</v>
      </c>
      <c r="O13" s="1070">
        <v>3391</v>
      </c>
    </row>
    <row r="14" spans="1:16" x14ac:dyDescent="0.3">
      <c r="A14" s="392" t="s">
        <v>787</v>
      </c>
      <c r="B14" s="383" t="s">
        <v>734</v>
      </c>
      <c r="C14" s="1061">
        <v>3182</v>
      </c>
      <c r="D14" s="1071" t="s">
        <v>729</v>
      </c>
      <c r="E14" s="1071" t="s">
        <v>729</v>
      </c>
      <c r="F14" s="1072">
        <v>3192</v>
      </c>
      <c r="G14" s="1064">
        <f t="shared" si="0"/>
        <v>3293</v>
      </c>
      <c r="H14" s="1073">
        <f t="shared" si="0"/>
        <v>3332</v>
      </c>
      <c r="I14" s="1064">
        <f t="shared" si="0"/>
        <v>3335</v>
      </c>
      <c r="J14" s="1066" t="s">
        <v>729</v>
      </c>
      <c r="K14" s="1067" t="s">
        <v>729</v>
      </c>
      <c r="L14" s="364"/>
      <c r="M14" s="1074">
        <v>3293</v>
      </c>
      <c r="N14" s="1069">
        <v>3332</v>
      </c>
      <c r="O14" s="1070">
        <v>3335</v>
      </c>
    </row>
    <row r="15" spans="1:16" x14ac:dyDescent="0.3">
      <c r="A15" s="392" t="s">
        <v>735</v>
      </c>
      <c r="B15" s="383" t="s">
        <v>736</v>
      </c>
      <c r="C15" s="1061">
        <v>17</v>
      </c>
      <c r="D15" s="1071" t="s">
        <v>729</v>
      </c>
      <c r="E15" s="1071" t="s">
        <v>729</v>
      </c>
      <c r="F15" s="1072">
        <v>1</v>
      </c>
      <c r="G15" s="1064">
        <f t="shared" si="0"/>
        <v>1</v>
      </c>
      <c r="H15" s="1073">
        <f t="shared" si="0"/>
        <v>0</v>
      </c>
      <c r="I15" s="1064">
        <f t="shared" si="0"/>
        <v>4</v>
      </c>
      <c r="J15" s="1066" t="s">
        <v>729</v>
      </c>
      <c r="K15" s="1067" t="s">
        <v>729</v>
      </c>
      <c r="L15" s="364"/>
      <c r="M15" s="1074">
        <v>1</v>
      </c>
      <c r="N15" s="1069">
        <v>0</v>
      </c>
      <c r="O15" s="1070">
        <v>4</v>
      </c>
    </row>
    <row r="16" spans="1:16" x14ac:dyDescent="0.3">
      <c r="A16" s="392" t="s">
        <v>737</v>
      </c>
      <c r="B16" s="383" t="s">
        <v>729</v>
      </c>
      <c r="C16" s="1061">
        <v>537</v>
      </c>
      <c r="D16" s="1071" t="s">
        <v>729</v>
      </c>
      <c r="E16" s="1071" t="s">
        <v>729</v>
      </c>
      <c r="F16" s="1072">
        <v>1637</v>
      </c>
      <c r="G16" s="1064">
        <f t="shared" si="0"/>
        <v>1217</v>
      </c>
      <c r="H16" s="1073">
        <f t="shared" si="0"/>
        <v>796</v>
      </c>
      <c r="I16" s="1064">
        <f t="shared" si="0"/>
        <v>504</v>
      </c>
      <c r="J16" s="1066" t="s">
        <v>729</v>
      </c>
      <c r="K16" s="1067" t="s">
        <v>729</v>
      </c>
      <c r="L16" s="364"/>
      <c r="M16" s="1074">
        <v>1217</v>
      </c>
      <c r="N16" s="1069">
        <v>796</v>
      </c>
      <c r="O16" s="1070">
        <v>504</v>
      </c>
    </row>
    <row r="17" spans="1:15" ht="12.9" thickBot="1" x14ac:dyDescent="0.35">
      <c r="A17" s="353" t="s">
        <v>738</v>
      </c>
      <c r="B17" s="1075" t="s">
        <v>739</v>
      </c>
      <c r="C17" s="1076">
        <v>2364</v>
      </c>
      <c r="D17" s="1077" t="s">
        <v>729</v>
      </c>
      <c r="E17" s="1077" t="s">
        <v>729</v>
      </c>
      <c r="F17" s="1078">
        <v>3408</v>
      </c>
      <c r="G17" s="1064">
        <f t="shared" si="0"/>
        <v>4337</v>
      </c>
      <c r="H17" s="1073">
        <f t="shared" si="0"/>
        <v>3612</v>
      </c>
      <c r="I17" s="1064">
        <f t="shared" si="0"/>
        <v>2515</v>
      </c>
      <c r="J17" s="1079" t="s">
        <v>729</v>
      </c>
      <c r="K17" s="1046" t="s">
        <v>729</v>
      </c>
      <c r="L17" s="364"/>
      <c r="M17" s="1080">
        <v>4337</v>
      </c>
      <c r="N17" s="1081">
        <v>3612</v>
      </c>
      <c r="O17" s="1082">
        <v>2515</v>
      </c>
    </row>
    <row r="18" spans="1:15" ht="12.9" thickBot="1" x14ac:dyDescent="0.35">
      <c r="A18" s="1083" t="s">
        <v>740</v>
      </c>
      <c r="B18" s="1084"/>
      <c r="C18" s="1085">
        <v>2987</v>
      </c>
      <c r="D18" s="1085" t="s">
        <v>729</v>
      </c>
      <c r="E18" s="1085" t="s">
        <v>729</v>
      </c>
      <c r="F18" s="1086">
        <f>F13-F14+F15+F16+F17</f>
        <v>5112</v>
      </c>
      <c r="G18" s="1085">
        <f>G13-G14+G15+G16+G17</f>
        <v>5617</v>
      </c>
      <c r="H18" s="1086">
        <f>H13-H14+H15+H16+H17</f>
        <v>4467</v>
      </c>
      <c r="I18" s="1086">
        <f>I13-I14+I15+I16+I17</f>
        <v>3079</v>
      </c>
      <c r="J18" s="1086" t="s">
        <v>729</v>
      </c>
      <c r="K18" s="1087" t="s">
        <v>729</v>
      </c>
      <c r="L18" s="364"/>
      <c r="M18" s="1088">
        <f>M13-M14+M15+M16+M17</f>
        <v>5617</v>
      </c>
      <c r="N18" s="1088">
        <f>N13-N14+N15+N16+N17</f>
        <v>4467</v>
      </c>
      <c r="O18" s="1088">
        <f>O13-O14+O15+O16+O17</f>
        <v>3079</v>
      </c>
    </row>
    <row r="19" spans="1:15" x14ac:dyDescent="0.3">
      <c r="A19" s="353" t="s">
        <v>741</v>
      </c>
      <c r="B19" s="1075">
        <v>401</v>
      </c>
      <c r="C19" s="1076">
        <v>69</v>
      </c>
      <c r="D19" s="1062" t="s">
        <v>729</v>
      </c>
      <c r="E19" s="1062" t="s">
        <v>729</v>
      </c>
      <c r="F19" s="1078">
        <v>65</v>
      </c>
      <c r="G19" s="1064">
        <f t="shared" ref="G19:I23" si="1">M19</f>
        <v>63</v>
      </c>
      <c r="H19" s="1073">
        <f t="shared" si="1"/>
        <v>59</v>
      </c>
      <c r="I19" s="1064">
        <f t="shared" si="1"/>
        <v>56</v>
      </c>
      <c r="J19" s="1079" t="s">
        <v>729</v>
      </c>
      <c r="K19" s="1046" t="s">
        <v>729</v>
      </c>
      <c r="L19" s="364"/>
      <c r="M19" s="1089">
        <v>63</v>
      </c>
      <c r="N19" s="1081">
        <v>59</v>
      </c>
      <c r="O19" s="1090">
        <v>56</v>
      </c>
    </row>
    <row r="20" spans="1:15" x14ac:dyDescent="0.3">
      <c r="A20" s="392" t="s">
        <v>742</v>
      </c>
      <c r="B20" s="383" t="s">
        <v>743</v>
      </c>
      <c r="C20" s="1061">
        <v>1051</v>
      </c>
      <c r="D20" s="1071" t="s">
        <v>729</v>
      </c>
      <c r="E20" s="1071" t="s">
        <v>729</v>
      </c>
      <c r="F20" s="1072">
        <v>1035</v>
      </c>
      <c r="G20" s="1064">
        <f t="shared" si="1"/>
        <v>1167</v>
      </c>
      <c r="H20" s="1073">
        <f t="shared" si="1"/>
        <v>1196</v>
      </c>
      <c r="I20" s="1064">
        <f t="shared" si="1"/>
        <v>1101</v>
      </c>
      <c r="J20" s="1066" t="s">
        <v>729</v>
      </c>
      <c r="K20" s="1067" t="s">
        <v>729</v>
      </c>
      <c r="L20" s="364"/>
      <c r="M20" s="1074">
        <v>1167</v>
      </c>
      <c r="N20" s="1069">
        <v>1196</v>
      </c>
      <c r="O20" s="1091">
        <v>1101</v>
      </c>
    </row>
    <row r="21" spans="1:15" x14ac:dyDescent="0.3">
      <c r="A21" s="392" t="s">
        <v>744</v>
      </c>
      <c r="B21" s="383" t="s">
        <v>729</v>
      </c>
      <c r="C21" s="1061">
        <v>0</v>
      </c>
      <c r="D21" s="1071" t="s">
        <v>729</v>
      </c>
      <c r="E21" s="1071" t="s">
        <v>729</v>
      </c>
      <c r="F21" s="1072">
        <v>0</v>
      </c>
      <c r="G21" s="1064">
        <f t="shared" si="1"/>
        <v>0</v>
      </c>
      <c r="H21" s="1073">
        <f t="shared" si="1"/>
        <v>0</v>
      </c>
      <c r="I21" s="1064">
        <f t="shared" si="1"/>
        <v>0</v>
      </c>
      <c r="J21" s="1066" t="s">
        <v>729</v>
      </c>
      <c r="K21" s="1067" t="s">
        <v>729</v>
      </c>
      <c r="L21" s="364"/>
      <c r="M21" s="1074">
        <v>0</v>
      </c>
      <c r="N21" s="1069">
        <v>0</v>
      </c>
      <c r="O21" s="1091">
        <v>0</v>
      </c>
    </row>
    <row r="22" spans="1:15" x14ac:dyDescent="0.3">
      <c r="A22" s="392" t="s">
        <v>745</v>
      </c>
      <c r="B22" s="383" t="s">
        <v>729</v>
      </c>
      <c r="C22" s="1061">
        <v>1738</v>
      </c>
      <c r="D22" s="1071" t="s">
        <v>729</v>
      </c>
      <c r="E22" s="1071" t="s">
        <v>729</v>
      </c>
      <c r="F22" s="1072">
        <v>3732</v>
      </c>
      <c r="G22" s="1064">
        <f t="shared" si="1"/>
        <v>4558</v>
      </c>
      <c r="H22" s="1073">
        <f t="shared" si="1"/>
        <v>3263</v>
      </c>
      <c r="I22" s="1064">
        <f t="shared" si="1"/>
        <v>1922</v>
      </c>
      <c r="J22" s="1066" t="s">
        <v>729</v>
      </c>
      <c r="K22" s="1067" t="s">
        <v>729</v>
      </c>
      <c r="L22" s="364"/>
      <c r="M22" s="1074">
        <v>4558</v>
      </c>
      <c r="N22" s="1069">
        <v>3263</v>
      </c>
      <c r="O22" s="1091">
        <v>1922</v>
      </c>
    </row>
    <row r="23" spans="1:15" ht="12.9" thickBot="1" x14ac:dyDescent="0.35">
      <c r="A23" s="368" t="s">
        <v>746</v>
      </c>
      <c r="B23" s="416" t="s">
        <v>729</v>
      </c>
      <c r="C23" s="1061">
        <v>0</v>
      </c>
      <c r="D23" s="1077" t="s">
        <v>729</v>
      </c>
      <c r="E23" s="1077" t="s">
        <v>729</v>
      </c>
      <c r="F23" s="1092">
        <v>0</v>
      </c>
      <c r="G23" s="1093">
        <f t="shared" si="1"/>
        <v>0</v>
      </c>
      <c r="H23" s="1094">
        <f t="shared" si="1"/>
        <v>0</v>
      </c>
      <c r="I23" s="1093">
        <f t="shared" si="1"/>
        <v>0</v>
      </c>
      <c r="J23" s="1095" t="s">
        <v>729</v>
      </c>
      <c r="K23" s="1096" t="s">
        <v>729</v>
      </c>
      <c r="L23" s="364"/>
      <c r="M23" s="1097">
        <v>0</v>
      </c>
      <c r="N23" s="1098">
        <v>0</v>
      </c>
      <c r="O23" s="1099">
        <v>0</v>
      </c>
    </row>
    <row r="24" spans="1:15" ht="14.15" x14ac:dyDescent="0.35">
      <c r="A24" s="424" t="s">
        <v>747</v>
      </c>
      <c r="B24" s="1100" t="s">
        <v>729</v>
      </c>
      <c r="C24" s="1101">
        <v>12176</v>
      </c>
      <c r="D24" s="1102">
        <v>12656</v>
      </c>
      <c r="E24" s="1103">
        <v>12767</v>
      </c>
      <c r="F24" s="1102">
        <v>2644</v>
      </c>
      <c r="G24" s="1104">
        <f t="shared" ref="G24:G36" si="2">M24-F24</f>
        <v>2989</v>
      </c>
      <c r="H24" s="1105">
        <f t="shared" ref="H24:I36" si="3">N24-M24</f>
        <v>3217</v>
      </c>
      <c r="I24" s="1104">
        <f t="shared" si="3"/>
        <v>3916</v>
      </c>
      <c r="J24" s="1106">
        <f t="shared" ref="J24:J43" si="4">SUM(F24:I24)</f>
        <v>12766</v>
      </c>
      <c r="K24" s="1107">
        <f t="shared" ref="K24:K43" si="5">(J24/E24)*100</f>
        <v>99.992167306336654</v>
      </c>
      <c r="L24" s="364"/>
      <c r="M24" s="1068">
        <v>5633</v>
      </c>
      <c r="N24" s="1108">
        <v>8850</v>
      </c>
      <c r="O24" s="1109">
        <v>12766</v>
      </c>
    </row>
    <row r="25" spans="1:15" ht="14.15" x14ac:dyDescent="0.35">
      <c r="A25" s="392" t="s">
        <v>748</v>
      </c>
      <c r="B25" s="1110" t="s">
        <v>729</v>
      </c>
      <c r="C25" s="1061">
        <v>0</v>
      </c>
      <c r="D25" s="1111"/>
      <c r="E25" s="1112">
        <v>0</v>
      </c>
      <c r="F25" s="1111">
        <v>0</v>
      </c>
      <c r="G25" s="1113">
        <f t="shared" si="2"/>
        <v>0</v>
      </c>
      <c r="H25" s="1114">
        <f t="shared" si="3"/>
        <v>0</v>
      </c>
      <c r="I25" s="1113">
        <f t="shared" si="3"/>
        <v>0</v>
      </c>
      <c r="J25" s="1115">
        <f t="shared" si="4"/>
        <v>0</v>
      </c>
      <c r="K25" s="1116" t="e">
        <f t="shared" si="5"/>
        <v>#DIV/0!</v>
      </c>
      <c r="L25" s="364"/>
      <c r="M25" s="1074"/>
      <c r="N25" s="1117"/>
      <c r="O25" s="1118">
        <v>0</v>
      </c>
    </row>
    <row r="26" spans="1:15" ht="14.6" thickBot="1" x14ac:dyDescent="0.4">
      <c r="A26" s="368" t="s">
        <v>749</v>
      </c>
      <c r="B26" s="1119">
        <v>672</v>
      </c>
      <c r="C26" s="1120">
        <v>1947</v>
      </c>
      <c r="D26" s="1121">
        <v>1850</v>
      </c>
      <c r="E26" s="1122">
        <v>1850</v>
      </c>
      <c r="F26" s="1123">
        <v>460</v>
      </c>
      <c r="G26" s="1124">
        <f t="shared" si="2"/>
        <v>460</v>
      </c>
      <c r="H26" s="1125">
        <f t="shared" si="3"/>
        <v>465</v>
      </c>
      <c r="I26" s="1124">
        <f t="shared" si="3"/>
        <v>465</v>
      </c>
      <c r="J26" s="1126">
        <f t="shared" si="4"/>
        <v>1850</v>
      </c>
      <c r="K26" s="1127">
        <f t="shared" si="5"/>
        <v>100</v>
      </c>
      <c r="L26" s="364"/>
      <c r="M26" s="1080">
        <v>920</v>
      </c>
      <c r="N26" s="1128">
        <v>1385</v>
      </c>
      <c r="O26" s="1129">
        <v>1850</v>
      </c>
    </row>
    <row r="27" spans="1:15" ht="14.15" x14ac:dyDescent="0.35">
      <c r="A27" s="382" t="s">
        <v>750</v>
      </c>
      <c r="B27" s="1100">
        <v>501</v>
      </c>
      <c r="C27" s="1061">
        <v>269</v>
      </c>
      <c r="D27" s="1130">
        <v>400</v>
      </c>
      <c r="E27" s="1131">
        <v>291</v>
      </c>
      <c r="F27" s="1130">
        <v>75</v>
      </c>
      <c r="G27" s="1132">
        <f t="shared" si="2"/>
        <v>104</v>
      </c>
      <c r="H27" s="1133">
        <f t="shared" si="3"/>
        <v>30</v>
      </c>
      <c r="I27" s="1065">
        <f t="shared" si="3"/>
        <v>82</v>
      </c>
      <c r="J27" s="1106">
        <f t="shared" si="4"/>
        <v>291</v>
      </c>
      <c r="K27" s="1107">
        <f t="shared" si="5"/>
        <v>100</v>
      </c>
      <c r="L27" s="364"/>
      <c r="M27" s="1089">
        <v>179</v>
      </c>
      <c r="N27" s="1134">
        <v>209</v>
      </c>
      <c r="O27" s="1135">
        <v>291</v>
      </c>
    </row>
    <row r="28" spans="1:15" ht="14.15" x14ac:dyDescent="0.35">
      <c r="A28" s="392" t="s">
        <v>751</v>
      </c>
      <c r="B28" s="1110">
        <v>502</v>
      </c>
      <c r="C28" s="1061">
        <v>519</v>
      </c>
      <c r="D28" s="1136">
        <v>575</v>
      </c>
      <c r="E28" s="1137">
        <v>576</v>
      </c>
      <c r="F28" s="1136">
        <v>26</v>
      </c>
      <c r="G28" s="1138">
        <f t="shared" si="2"/>
        <v>241</v>
      </c>
      <c r="H28" s="1132">
        <f t="shared" si="3"/>
        <v>131</v>
      </c>
      <c r="I28" s="1073">
        <f t="shared" si="3"/>
        <v>178</v>
      </c>
      <c r="J28" s="1115">
        <f t="shared" si="4"/>
        <v>576</v>
      </c>
      <c r="K28" s="1116">
        <f t="shared" si="5"/>
        <v>100</v>
      </c>
      <c r="L28" s="364"/>
      <c r="M28" s="1074">
        <v>267</v>
      </c>
      <c r="N28" s="1117">
        <v>398</v>
      </c>
      <c r="O28" s="1118">
        <v>576</v>
      </c>
    </row>
    <row r="29" spans="1:15" ht="14.15" x14ac:dyDescent="0.35">
      <c r="A29" s="392" t="s">
        <v>752</v>
      </c>
      <c r="B29" s="1110">
        <v>504</v>
      </c>
      <c r="C29" s="1061">
        <v>0</v>
      </c>
      <c r="D29" s="1136">
        <v>0</v>
      </c>
      <c r="E29" s="1137">
        <v>0</v>
      </c>
      <c r="F29" s="1136"/>
      <c r="G29" s="1138">
        <f t="shared" si="2"/>
        <v>0</v>
      </c>
      <c r="H29" s="1132">
        <f t="shared" si="3"/>
        <v>0</v>
      </c>
      <c r="I29" s="1073">
        <f t="shared" si="3"/>
        <v>0</v>
      </c>
      <c r="J29" s="1115">
        <f t="shared" si="4"/>
        <v>0</v>
      </c>
      <c r="K29" s="1116" t="e">
        <f t="shared" si="5"/>
        <v>#DIV/0!</v>
      </c>
      <c r="L29" s="364"/>
      <c r="M29" s="1074">
        <v>0</v>
      </c>
      <c r="N29" s="1117">
        <v>0</v>
      </c>
      <c r="O29" s="1118">
        <v>0</v>
      </c>
    </row>
    <row r="30" spans="1:15" ht="14.15" x14ac:dyDescent="0.35">
      <c r="A30" s="392" t="s">
        <v>753</v>
      </c>
      <c r="B30" s="1110">
        <v>511</v>
      </c>
      <c r="C30" s="1061">
        <v>27</v>
      </c>
      <c r="D30" s="1136">
        <v>10</v>
      </c>
      <c r="E30" s="1137">
        <v>113</v>
      </c>
      <c r="F30" s="1136">
        <v>6</v>
      </c>
      <c r="G30" s="1138">
        <f t="shared" si="2"/>
        <v>0</v>
      </c>
      <c r="H30" s="1132">
        <f t="shared" si="3"/>
        <v>30</v>
      </c>
      <c r="I30" s="1073">
        <f t="shared" si="3"/>
        <v>77</v>
      </c>
      <c r="J30" s="1115">
        <f t="shared" si="4"/>
        <v>113</v>
      </c>
      <c r="K30" s="1116">
        <f t="shared" si="5"/>
        <v>100</v>
      </c>
      <c r="L30" s="364"/>
      <c r="M30" s="1074">
        <v>6</v>
      </c>
      <c r="N30" s="1117">
        <v>36</v>
      </c>
      <c r="O30" s="1118">
        <v>113</v>
      </c>
    </row>
    <row r="31" spans="1:15" ht="14.15" x14ac:dyDescent="0.35">
      <c r="A31" s="392" t="s">
        <v>754</v>
      </c>
      <c r="B31" s="1110">
        <v>518</v>
      </c>
      <c r="C31" s="1061">
        <v>387</v>
      </c>
      <c r="D31" s="1136">
        <v>500</v>
      </c>
      <c r="E31" s="1137">
        <v>415</v>
      </c>
      <c r="F31" s="1136">
        <v>88</v>
      </c>
      <c r="G31" s="1138">
        <f t="shared" si="2"/>
        <v>130</v>
      </c>
      <c r="H31" s="1132">
        <f t="shared" si="3"/>
        <v>93</v>
      </c>
      <c r="I31" s="1073">
        <f t="shared" si="3"/>
        <v>104</v>
      </c>
      <c r="J31" s="1115">
        <f t="shared" si="4"/>
        <v>415</v>
      </c>
      <c r="K31" s="1116">
        <f t="shared" si="5"/>
        <v>100</v>
      </c>
      <c r="L31" s="364"/>
      <c r="M31" s="1074">
        <v>218</v>
      </c>
      <c r="N31" s="1117">
        <v>311</v>
      </c>
      <c r="O31" s="1118">
        <v>415</v>
      </c>
    </row>
    <row r="32" spans="1:15" ht="14.15" x14ac:dyDescent="0.35">
      <c r="A32" s="392" t="s">
        <v>755</v>
      </c>
      <c r="B32" s="1110">
        <v>521</v>
      </c>
      <c r="C32" s="1061">
        <v>8238</v>
      </c>
      <c r="D32" s="1136">
        <v>8503</v>
      </c>
      <c r="E32" s="1137">
        <v>8655</v>
      </c>
      <c r="F32" s="1136">
        <v>1775</v>
      </c>
      <c r="G32" s="1138">
        <f t="shared" si="2"/>
        <v>2085</v>
      </c>
      <c r="H32" s="1132">
        <f t="shared" si="3"/>
        <v>2095</v>
      </c>
      <c r="I32" s="1073">
        <f t="shared" si="3"/>
        <v>2700</v>
      </c>
      <c r="J32" s="1115">
        <f t="shared" si="4"/>
        <v>8655</v>
      </c>
      <c r="K32" s="1116">
        <f t="shared" si="5"/>
        <v>100</v>
      </c>
      <c r="L32" s="364"/>
      <c r="M32" s="1074">
        <v>3860</v>
      </c>
      <c r="N32" s="1117">
        <v>5955</v>
      </c>
      <c r="O32" s="1118">
        <v>8655</v>
      </c>
    </row>
    <row r="33" spans="1:15" ht="14.15" x14ac:dyDescent="0.35">
      <c r="A33" s="392" t="s">
        <v>756</v>
      </c>
      <c r="B33" s="1110" t="s">
        <v>757</v>
      </c>
      <c r="C33" s="1061">
        <v>3015</v>
      </c>
      <c r="D33" s="1136">
        <v>3044</v>
      </c>
      <c r="E33" s="1137">
        <v>3125</v>
      </c>
      <c r="F33" s="1136">
        <v>628</v>
      </c>
      <c r="G33" s="1138">
        <f t="shared" si="2"/>
        <v>769</v>
      </c>
      <c r="H33" s="1132">
        <f t="shared" si="3"/>
        <v>769</v>
      </c>
      <c r="I33" s="1073">
        <f t="shared" si="3"/>
        <v>959</v>
      </c>
      <c r="J33" s="1115">
        <f t="shared" si="4"/>
        <v>3125</v>
      </c>
      <c r="K33" s="1116">
        <f t="shared" si="5"/>
        <v>100</v>
      </c>
      <c r="L33" s="364"/>
      <c r="M33" s="1074">
        <v>1397</v>
      </c>
      <c r="N33" s="1117">
        <v>2166</v>
      </c>
      <c r="O33" s="1118">
        <v>3125</v>
      </c>
    </row>
    <row r="34" spans="1:15" ht="14.15" x14ac:dyDescent="0.35">
      <c r="A34" s="392" t="s">
        <v>758</v>
      </c>
      <c r="B34" s="1110">
        <v>557</v>
      </c>
      <c r="C34" s="1061">
        <v>0</v>
      </c>
      <c r="D34" s="1136"/>
      <c r="E34" s="1137">
        <v>0</v>
      </c>
      <c r="F34" s="1136"/>
      <c r="G34" s="1138">
        <f t="shared" si="2"/>
        <v>0</v>
      </c>
      <c r="H34" s="1132">
        <f t="shared" si="3"/>
        <v>0</v>
      </c>
      <c r="I34" s="1073">
        <f t="shared" si="3"/>
        <v>0</v>
      </c>
      <c r="J34" s="1115">
        <f t="shared" si="4"/>
        <v>0</v>
      </c>
      <c r="K34" s="1116" t="e">
        <f t="shared" si="5"/>
        <v>#DIV/0!</v>
      </c>
      <c r="L34" s="364"/>
      <c r="M34" s="1074">
        <v>0</v>
      </c>
      <c r="N34" s="1117">
        <v>0</v>
      </c>
      <c r="O34" s="1118">
        <v>0</v>
      </c>
    </row>
    <row r="35" spans="1:15" ht="14.15" x14ac:dyDescent="0.35">
      <c r="A35" s="392" t="s">
        <v>759</v>
      </c>
      <c r="B35" s="1110">
        <v>551</v>
      </c>
      <c r="C35" s="1061">
        <v>12</v>
      </c>
      <c r="D35" s="1136">
        <v>17</v>
      </c>
      <c r="E35" s="1137">
        <v>12</v>
      </c>
      <c r="F35" s="1136">
        <v>3</v>
      </c>
      <c r="G35" s="1138">
        <f t="shared" si="2"/>
        <v>3</v>
      </c>
      <c r="H35" s="1132">
        <f t="shared" si="3"/>
        <v>3</v>
      </c>
      <c r="I35" s="1073">
        <f t="shared" si="3"/>
        <v>3</v>
      </c>
      <c r="J35" s="1115">
        <f t="shared" si="4"/>
        <v>12</v>
      </c>
      <c r="K35" s="1116">
        <f t="shared" si="5"/>
        <v>100</v>
      </c>
      <c r="L35" s="364"/>
      <c r="M35" s="1074">
        <v>6</v>
      </c>
      <c r="N35" s="1117">
        <v>9</v>
      </c>
      <c r="O35" s="1118">
        <v>12</v>
      </c>
    </row>
    <row r="36" spans="1:15" ht="14.6" thickBot="1" x14ac:dyDescent="0.4">
      <c r="A36" s="353" t="s">
        <v>760</v>
      </c>
      <c r="B36" s="1139" t="s">
        <v>761</v>
      </c>
      <c r="C36" s="1076">
        <v>51</v>
      </c>
      <c r="D36" s="1140">
        <v>122</v>
      </c>
      <c r="E36" s="1141">
        <v>143</v>
      </c>
      <c r="F36" s="1142">
        <v>7</v>
      </c>
      <c r="G36" s="1138">
        <f t="shared" si="2"/>
        <v>98</v>
      </c>
      <c r="H36" s="1132">
        <f t="shared" si="3"/>
        <v>36</v>
      </c>
      <c r="I36" s="1073">
        <f t="shared" si="3"/>
        <v>2</v>
      </c>
      <c r="J36" s="1126">
        <f t="shared" si="4"/>
        <v>143</v>
      </c>
      <c r="K36" s="1127">
        <f t="shared" si="5"/>
        <v>100</v>
      </c>
      <c r="L36" s="364"/>
      <c r="M36" s="1097">
        <v>105</v>
      </c>
      <c r="N36" s="1143">
        <v>141</v>
      </c>
      <c r="O36" s="1144">
        <v>143</v>
      </c>
    </row>
    <row r="37" spans="1:15" ht="14.6" thickBot="1" x14ac:dyDescent="0.4">
      <c r="A37" s="1145" t="s">
        <v>762</v>
      </c>
      <c r="B37" s="1146"/>
      <c r="C37" s="1085">
        <f t="shared" ref="C37:I37" si="6">SUM(C27:C36)</f>
        <v>12518</v>
      </c>
      <c r="D37" s="1147">
        <f t="shared" si="6"/>
        <v>13171</v>
      </c>
      <c r="E37" s="1147">
        <f t="shared" si="6"/>
        <v>13330</v>
      </c>
      <c r="F37" s="1085">
        <f t="shared" si="6"/>
        <v>2608</v>
      </c>
      <c r="G37" s="1085">
        <f t="shared" si="6"/>
        <v>3430</v>
      </c>
      <c r="H37" s="1085">
        <f t="shared" si="6"/>
        <v>3187</v>
      </c>
      <c r="I37" s="1085">
        <f t="shared" si="6"/>
        <v>4105</v>
      </c>
      <c r="J37" s="1086">
        <f t="shared" si="4"/>
        <v>13330</v>
      </c>
      <c r="K37" s="1148">
        <f t="shared" si="5"/>
        <v>100</v>
      </c>
      <c r="L37" s="364"/>
      <c r="M37" s="1149">
        <f>SUM(M27:M36)</f>
        <v>6038</v>
      </c>
      <c r="N37" s="1150">
        <f>SUM(N27:N36)</f>
        <v>9225</v>
      </c>
      <c r="O37" s="1149">
        <f>SUM(O27:O36)</f>
        <v>13330</v>
      </c>
    </row>
    <row r="38" spans="1:15" ht="14.15" x14ac:dyDescent="0.35">
      <c r="A38" s="382" t="s">
        <v>763</v>
      </c>
      <c r="B38" s="1100">
        <v>601</v>
      </c>
      <c r="C38" s="1151">
        <v>0</v>
      </c>
      <c r="D38" s="1130"/>
      <c r="E38" s="1131"/>
      <c r="F38" s="1152"/>
      <c r="G38" s="1138">
        <f>M38-F38</f>
        <v>0</v>
      </c>
      <c r="H38" s="1132">
        <f t="shared" ref="H38:I42" si="7">N38-M38</f>
        <v>0</v>
      </c>
      <c r="I38" s="1073">
        <f t="shared" si="7"/>
        <v>0</v>
      </c>
      <c r="J38" s="1153">
        <f t="shared" si="4"/>
        <v>0</v>
      </c>
      <c r="K38" s="1154" t="e">
        <f t="shared" si="5"/>
        <v>#DIV/0!</v>
      </c>
      <c r="L38" s="364"/>
      <c r="M38" s="1089">
        <v>0</v>
      </c>
      <c r="N38" s="1134">
        <v>0</v>
      </c>
      <c r="O38" s="1135">
        <v>0</v>
      </c>
    </row>
    <row r="39" spans="1:15" ht="14.15" x14ac:dyDescent="0.35">
      <c r="A39" s="392" t="s">
        <v>764</v>
      </c>
      <c r="B39" s="1110">
        <v>602</v>
      </c>
      <c r="C39" s="1061">
        <v>420</v>
      </c>
      <c r="D39" s="1136">
        <v>500</v>
      </c>
      <c r="E39" s="1137">
        <v>453</v>
      </c>
      <c r="F39" s="1136">
        <v>102</v>
      </c>
      <c r="G39" s="1138">
        <f>M39-F39</f>
        <v>100</v>
      </c>
      <c r="H39" s="1132">
        <f t="shared" si="7"/>
        <v>89</v>
      </c>
      <c r="I39" s="1073">
        <f t="shared" si="7"/>
        <v>162</v>
      </c>
      <c r="J39" s="1115">
        <f t="shared" si="4"/>
        <v>453</v>
      </c>
      <c r="K39" s="1155">
        <f t="shared" si="5"/>
        <v>100</v>
      </c>
      <c r="L39" s="364"/>
      <c r="M39" s="1074">
        <v>202</v>
      </c>
      <c r="N39" s="1117">
        <v>291</v>
      </c>
      <c r="O39" s="1118">
        <v>453</v>
      </c>
    </row>
    <row r="40" spans="1:15" ht="14.15" x14ac:dyDescent="0.35">
      <c r="A40" s="392" t="s">
        <v>765</v>
      </c>
      <c r="B40" s="1110">
        <v>604</v>
      </c>
      <c r="C40" s="1061">
        <v>0</v>
      </c>
      <c r="D40" s="1136"/>
      <c r="E40" s="1137"/>
      <c r="F40" s="1136"/>
      <c r="G40" s="1138">
        <f>M40-F40</f>
        <v>0</v>
      </c>
      <c r="H40" s="1132">
        <f t="shared" si="7"/>
        <v>0</v>
      </c>
      <c r="I40" s="1073">
        <f t="shared" si="7"/>
        <v>0</v>
      </c>
      <c r="J40" s="1115">
        <f t="shared" si="4"/>
        <v>0</v>
      </c>
      <c r="K40" s="1155" t="e">
        <f t="shared" si="5"/>
        <v>#DIV/0!</v>
      </c>
      <c r="L40" s="364"/>
      <c r="M40" s="1074"/>
      <c r="N40" s="1117">
        <v>0</v>
      </c>
      <c r="O40" s="1118">
        <v>0</v>
      </c>
    </row>
    <row r="41" spans="1:15" ht="14.15" x14ac:dyDescent="0.35">
      <c r="A41" s="392" t="s">
        <v>766</v>
      </c>
      <c r="B41" s="1110" t="s">
        <v>767</v>
      </c>
      <c r="C41" s="1061">
        <v>12176</v>
      </c>
      <c r="D41" s="1136">
        <v>12656</v>
      </c>
      <c r="E41" s="1137">
        <v>12766</v>
      </c>
      <c r="F41" s="1136">
        <v>2644</v>
      </c>
      <c r="G41" s="1138">
        <f>M41-F41</f>
        <v>2989</v>
      </c>
      <c r="H41" s="1132">
        <f t="shared" si="7"/>
        <v>3217</v>
      </c>
      <c r="I41" s="1073">
        <f t="shared" si="7"/>
        <v>3916</v>
      </c>
      <c r="J41" s="1115">
        <f t="shared" si="4"/>
        <v>12766</v>
      </c>
      <c r="K41" s="1155">
        <f t="shared" si="5"/>
        <v>100</v>
      </c>
      <c r="L41" s="364"/>
      <c r="M41" s="1074">
        <v>5633</v>
      </c>
      <c r="N41" s="1117">
        <v>8850</v>
      </c>
      <c r="O41" s="1118">
        <v>12766</v>
      </c>
    </row>
    <row r="42" spans="1:15" ht="14.6" thickBot="1" x14ac:dyDescent="0.4">
      <c r="A42" s="353" t="s">
        <v>768</v>
      </c>
      <c r="B42" s="1139" t="s">
        <v>769</v>
      </c>
      <c r="C42" s="1076">
        <v>52</v>
      </c>
      <c r="D42" s="1140">
        <v>15</v>
      </c>
      <c r="E42" s="1141">
        <v>111</v>
      </c>
      <c r="F42" s="1142">
        <v>11</v>
      </c>
      <c r="G42" s="1156">
        <f>M42-F42</f>
        <v>21</v>
      </c>
      <c r="H42" s="1157">
        <f t="shared" si="7"/>
        <v>0</v>
      </c>
      <c r="I42" s="1094">
        <f t="shared" si="7"/>
        <v>79</v>
      </c>
      <c r="J42" s="1115">
        <f t="shared" si="4"/>
        <v>111</v>
      </c>
      <c r="K42" s="1155">
        <f t="shared" si="5"/>
        <v>100</v>
      </c>
      <c r="L42" s="364"/>
      <c r="M42" s="1097">
        <v>32</v>
      </c>
      <c r="N42" s="1143">
        <v>32</v>
      </c>
      <c r="O42" s="1144">
        <v>111</v>
      </c>
    </row>
    <row r="43" spans="1:15" ht="14.6" thickBot="1" x14ac:dyDescent="0.4">
      <c r="A43" s="1145" t="s">
        <v>770</v>
      </c>
      <c r="B43" s="1146" t="s">
        <v>729</v>
      </c>
      <c r="C43" s="1085">
        <f t="shared" ref="C43:I43" si="8">SUM(C38:C42)</f>
        <v>12648</v>
      </c>
      <c r="D43" s="1147">
        <f t="shared" si="8"/>
        <v>13171</v>
      </c>
      <c r="E43" s="1147">
        <f t="shared" si="8"/>
        <v>13330</v>
      </c>
      <c r="F43" s="1086">
        <f t="shared" si="8"/>
        <v>2757</v>
      </c>
      <c r="G43" s="1158">
        <f t="shared" si="8"/>
        <v>3110</v>
      </c>
      <c r="H43" s="1086">
        <f t="shared" si="8"/>
        <v>3306</v>
      </c>
      <c r="I43" s="1159">
        <f t="shared" si="8"/>
        <v>4157</v>
      </c>
      <c r="J43" s="1062">
        <f t="shared" si="4"/>
        <v>13330</v>
      </c>
      <c r="K43" s="1160">
        <f t="shared" si="5"/>
        <v>100</v>
      </c>
      <c r="L43" s="364"/>
      <c r="M43" s="1149">
        <f>SUM(M38:M42)</f>
        <v>5867</v>
      </c>
      <c r="N43" s="1150">
        <f>SUM(N38:N42)</f>
        <v>9173</v>
      </c>
      <c r="O43" s="1149">
        <f>SUM(O38:O42)</f>
        <v>13330</v>
      </c>
    </row>
    <row r="44" spans="1:15" ht="5.25" customHeight="1" thickBot="1" x14ac:dyDescent="0.4">
      <c r="A44" s="353"/>
      <c r="B44" s="1161"/>
      <c r="C44" s="1162"/>
      <c r="D44" s="1163"/>
      <c r="E44" s="1163"/>
      <c r="F44" s="1164"/>
      <c r="G44" s="1165"/>
      <c r="H44" s="1166"/>
      <c r="I44" s="1165"/>
      <c r="J44" s="1167"/>
      <c r="K44" s="1168"/>
      <c r="L44" s="364"/>
      <c r="M44" s="1164"/>
      <c r="N44" s="1169"/>
      <c r="O44" s="1169"/>
    </row>
    <row r="45" spans="1:15" ht="14.6" thickBot="1" x14ac:dyDescent="0.4">
      <c r="A45" s="1170" t="s">
        <v>771</v>
      </c>
      <c r="B45" s="1146" t="s">
        <v>729</v>
      </c>
      <c r="C45" s="1086">
        <f t="shared" ref="C45:I45" si="9">C43-C41</f>
        <v>472</v>
      </c>
      <c r="D45" s="1085">
        <f t="shared" si="9"/>
        <v>515</v>
      </c>
      <c r="E45" s="1085">
        <f t="shared" si="9"/>
        <v>564</v>
      </c>
      <c r="F45" s="1086">
        <f t="shared" si="9"/>
        <v>113</v>
      </c>
      <c r="G45" s="1171">
        <f t="shared" si="9"/>
        <v>121</v>
      </c>
      <c r="H45" s="1086">
        <f t="shared" si="9"/>
        <v>89</v>
      </c>
      <c r="I45" s="1087">
        <f t="shared" si="9"/>
        <v>241</v>
      </c>
      <c r="J45" s="1172">
        <f>SUM(F45:I45)</f>
        <v>564</v>
      </c>
      <c r="K45" s="1173">
        <f>(J45/E45)*100</f>
        <v>100</v>
      </c>
      <c r="L45" s="364"/>
      <c r="M45" s="1149">
        <f>M43-M41</f>
        <v>234</v>
      </c>
      <c r="N45" s="1150">
        <f>N43-N41</f>
        <v>323</v>
      </c>
      <c r="O45" s="1149">
        <f>O43-O41</f>
        <v>564</v>
      </c>
    </row>
    <row r="46" spans="1:15" ht="14.6" thickBot="1" x14ac:dyDescent="0.4">
      <c r="A46" s="1145" t="s">
        <v>772</v>
      </c>
      <c r="B46" s="1146" t="s">
        <v>729</v>
      </c>
      <c r="C46" s="1086">
        <f t="shared" ref="C46:I46" si="10">C43-C37</f>
        <v>130</v>
      </c>
      <c r="D46" s="1085">
        <f t="shared" si="10"/>
        <v>0</v>
      </c>
      <c r="E46" s="1085">
        <f t="shared" si="10"/>
        <v>0</v>
      </c>
      <c r="F46" s="1086">
        <f t="shared" si="10"/>
        <v>149</v>
      </c>
      <c r="G46" s="1171">
        <f t="shared" si="10"/>
        <v>-320</v>
      </c>
      <c r="H46" s="1086">
        <f t="shared" si="10"/>
        <v>119</v>
      </c>
      <c r="I46" s="1087">
        <f t="shared" si="10"/>
        <v>52</v>
      </c>
      <c r="J46" s="1172">
        <f>SUM(F46:I46)</f>
        <v>0</v>
      </c>
      <c r="K46" s="1173" t="e">
        <f>(J46/E46)*100</f>
        <v>#DIV/0!</v>
      </c>
      <c r="L46" s="364"/>
      <c r="M46" s="1149">
        <f>M43-M37</f>
        <v>-171</v>
      </c>
      <c r="N46" s="1150">
        <f>N43-N37</f>
        <v>-52</v>
      </c>
      <c r="O46" s="1149">
        <f>O43-O37</f>
        <v>0</v>
      </c>
    </row>
    <row r="47" spans="1:15" ht="14.6" thickBot="1" x14ac:dyDescent="0.4">
      <c r="A47" s="1174" t="s">
        <v>773</v>
      </c>
      <c r="B47" s="1175" t="s">
        <v>729</v>
      </c>
      <c r="C47" s="1086">
        <f t="shared" ref="C47:I47" si="11">C46-C41</f>
        <v>-12046</v>
      </c>
      <c r="D47" s="1085">
        <f t="shared" si="11"/>
        <v>-12656</v>
      </c>
      <c r="E47" s="1085">
        <f t="shared" si="11"/>
        <v>-12766</v>
      </c>
      <c r="F47" s="1086">
        <f t="shared" si="11"/>
        <v>-2495</v>
      </c>
      <c r="G47" s="1171">
        <f t="shared" si="11"/>
        <v>-3309</v>
      </c>
      <c r="H47" s="1086">
        <f t="shared" si="11"/>
        <v>-3098</v>
      </c>
      <c r="I47" s="1087">
        <f t="shared" si="11"/>
        <v>-3864</v>
      </c>
      <c r="J47" s="1086">
        <f>SUM(F47:I47)</f>
        <v>-12766</v>
      </c>
      <c r="K47" s="1148">
        <f>(J47/E47)*100</f>
        <v>100</v>
      </c>
      <c r="L47" s="364"/>
      <c r="M47" s="1149">
        <f>M46-M41</f>
        <v>-5804</v>
      </c>
      <c r="N47" s="1150">
        <f>N46-N41</f>
        <v>-8902</v>
      </c>
      <c r="O47" s="1149">
        <f>O46-O41</f>
        <v>-12766</v>
      </c>
    </row>
    <row r="50" spans="1:11" ht="14.15" x14ac:dyDescent="0.35">
      <c r="A50" s="1176" t="s">
        <v>774</v>
      </c>
    </row>
    <row r="51" spans="1:11" ht="14.15" x14ac:dyDescent="0.35">
      <c r="A51" s="1177" t="s">
        <v>775</v>
      </c>
    </row>
    <row r="52" spans="1:11" ht="14.15" x14ac:dyDescent="0.35">
      <c r="A52" s="511" t="s">
        <v>776</v>
      </c>
    </row>
    <row r="53" spans="1:11" s="513" customFormat="1" ht="14.15" x14ac:dyDescent="0.35">
      <c r="A53" s="511" t="s">
        <v>777</v>
      </c>
      <c r="B53" s="512"/>
      <c r="E53" s="514"/>
      <c r="F53" s="514"/>
      <c r="G53" s="514"/>
      <c r="H53" s="514"/>
      <c r="I53" s="514"/>
      <c r="J53" s="514"/>
    </row>
    <row r="54" spans="1:11" x14ac:dyDescent="0.3">
      <c r="A54" s="656"/>
    </row>
    <row r="55" spans="1:11" x14ac:dyDescent="0.3">
      <c r="A55" s="656"/>
      <c r="B55" s="1178" t="s">
        <v>812</v>
      </c>
    </row>
    <row r="56" spans="1:11" x14ac:dyDescent="0.3">
      <c r="A56" s="656" t="s">
        <v>813</v>
      </c>
      <c r="B56" s="1178" t="s">
        <v>814</v>
      </c>
      <c r="C56" s="1179"/>
      <c r="D56" s="1179"/>
      <c r="E56" s="1180"/>
      <c r="F56" s="1180"/>
      <c r="G56" s="1180"/>
      <c r="H56" s="1180"/>
      <c r="I56" s="1180"/>
      <c r="J56" s="1180"/>
      <c r="K56" s="1179"/>
    </row>
    <row r="57" spans="1:11" x14ac:dyDescent="0.3">
      <c r="A57" s="656"/>
      <c r="C57" s="1179"/>
      <c r="D57" s="1179"/>
      <c r="E57" s="1180"/>
      <c r="F57" s="1180"/>
      <c r="G57" s="1180"/>
      <c r="H57" s="1180"/>
      <c r="I57" s="1180"/>
      <c r="J57" s="1180"/>
      <c r="K57" s="1179"/>
    </row>
    <row r="58" spans="1:11" x14ac:dyDescent="0.3">
      <c r="A58" s="656" t="s">
        <v>815</v>
      </c>
      <c r="C58" s="1179"/>
      <c r="D58" s="1179"/>
      <c r="E58" s="1180"/>
      <c r="F58" s="1180"/>
      <c r="G58" s="1180"/>
      <c r="H58" s="1180"/>
      <c r="I58" s="1180"/>
      <c r="J58" s="1180"/>
      <c r="K58" s="1179"/>
    </row>
    <row r="59" spans="1:11" x14ac:dyDescent="0.3">
      <c r="A59" s="656"/>
    </row>
  </sheetData>
  <mergeCells count="5">
    <mergeCell ref="A1:O1"/>
    <mergeCell ref="C7:O7"/>
    <mergeCell ref="A9:A10"/>
    <mergeCell ref="B9:B10"/>
    <mergeCell ref="F9:I9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60"/>
  <sheetViews>
    <sheetView workbookViewId="0">
      <selection sqref="A1:XFD1048576"/>
    </sheetView>
  </sheetViews>
  <sheetFormatPr defaultColWidth="8.69140625" defaultRowHeight="12.45" x14ac:dyDescent="0.3"/>
  <cols>
    <col min="1" max="1" width="37.84375" style="1181" customWidth="1"/>
    <col min="2" max="2" width="7.3046875" style="1182" customWidth="1"/>
    <col min="3" max="4" width="11.69140625" style="1181" customWidth="1"/>
    <col min="5" max="5" width="11.69140625" style="1183" customWidth="1"/>
    <col min="6" max="6" width="11.53515625" style="1183" customWidth="1"/>
    <col min="7" max="7" width="10" style="1183" customWidth="1"/>
    <col min="8" max="10" width="9.3046875" style="1183" customWidth="1"/>
    <col min="11" max="11" width="12.15234375" style="1181" customWidth="1"/>
    <col min="12" max="12" width="8.69140625" style="1181"/>
    <col min="13" max="13" width="12" style="1181" customWidth="1"/>
    <col min="14" max="14" width="12.69140625" style="1181" customWidth="1"/>
    <col min="15" max="15" width="12" style="1181" customWidth="1"/>
    <col min="16" max="16" width="12.15234375" style="1181" customWidth="1"/>
    <col min="17" max="1024" width="8.69140625" style="1181"/>
  </cols>
  <sheetData>
    <row r="1" spans="1:16" ht="24" customHeight="1" x14ac:dyDescent="0.6">
      <c r="A1" s="1802"/>
      <c r="B1" s="1802"/>
      <c r="C1" s="1802"/>
      <c r="D1" s="1802"/>
      <c r="E1" s="1802"/>
      <c r="F1" s="1802"/>
      <c r="G1" s="1802"/>
      <c r="H1" s="1802"/>
      <c r="I1" s="1802"/>
      <c r="J1" s="1802"/>
      <c r="K1" s="1802"/>
      <c r="L1" s="1802"/>
      <c r="M1" s="1802"/>
      <c r="N1" s="1802"/>
      <c r="O1" s="1802"/>
      <c r="P1" s="1020"/>
    </row>
    <row r="2" spans="1:16" x14ac:dyDescent="0.3">
      <c r="O2" s="1184"/>
    </row>
    <row r="3" spans="1:16" ht="17.600000000000001" x14ac:dyDescent="0.4">
      <c r="A3" s="576" t="s">
        <v>783</v>
      </c>
      <c r="F3" s="334"/>
      <c r="G3" s="334"/>
    </row>
    <row r="4" spans="1:16" ht="21.75" customHeight="1" x14ac:dyDescent="0.4">
      <c r="A4" s="1022"/>
      <c r="F4" s="334"/>
      <c r="G4" s="334"/>
    </row>
    <row r="5" spans="1:16" x14ac:dyDescent="0.3">
      <c r="A5" s="518"/>
      <c r="F5" s="334"/>
      <c r="G5" s="334"/>
    </row>
    <row r="6" spans="1:16" ht="6" customHeight="1" x14ac:dyDescent="0.3">
      <c r="B6" s="1185"/>
      <c r="C6" s="1186"/>
      <c r="F6" s="334"/>
      <c r="G6" s="334"/>
    </row>
    <row r="7" spans="1:16" ht="24.75" customHeight="1" x14ac:dyDescent="0.4">
      <c r="A7" s="1022" t="s">
        <v>706</v>
      </c>
      <c r="B7" s="1023"/>
      <c r="C7" s="1803" t="s">
        <v>816</v>
      </c>
      <c r="D7" s="1803"/>
      <c r="E7" s="1803"/>
      <c r="F7" s="1803"/>
      <c r="G7" s="1803"/>
      <c r="H7" s="1803"/>
      <c r="I7" s="1803"/>
      <c r="J7" s="1803"/>
      <c r="K7" s="1803"/>
      <c r="L7" s="1803"/>
      <c r="M7" s="1803"/>
      <c r="N7" s="1803"/>
      <c r="O7" s="1803"/>
    </row>
    <row r="8" spans="1:16" ht="23.25" customHeight="1" thickBot="1" x14ac:dyDescent="0.35">
      <c r="A8" s="518" t="s">
        <v>708</v>
      </c>
      <c r="F8" s="334"/>
      <c r="G8" s="334"/>
    </row>
    <row r="9" spans="1:16" ht="12.9" thickBot="1" x14ac:dyDescent="0.35">
      <c r="A9" s="1792" t="s">
        <v>709</v>
      </c>
      <c r="B9" s="1804" t="s">
        <v>817</v>
      </c>
      <c r="C9" s="1024" t="s">
        <v>0</v>
      </c>
      <c r="D9" s="1025" t="s">
        <v>711</v>
      </c>
      <c r="E9" s="1026" t="s">
        <v>712</v>
      </c>
      <c r="F9" s="1805" t="s">
        <v>713</v>
      </c>
      <c r="G9" s="1805"/>
      <c r="H9" s="1805"/>
      <c r="I9" s="1805"/>
      <c r="J9" s="1025" t="s">
        <v>714</v>
      </c>
      <c r="K9" s="1026" t="s">
        <v>715</v>
      </c>
      <c r="M9" s="1027" t="s">
        <v>716</v>
      </c>
      <c r="N9" s="1027" t="s">
        <v>717</v>
      </c>
      <c r="O9" s="1027" t="s">
        <v>716</v>
      </c>
    </row>
    <row r="10" spans="1:16" ht="12.9" thickBot="1" x14ac:dyDescent="0.35">
      <c r="A10" s="1792"/>
      <c r="B10" s="1804"/>
      <c r="C10" s="1028" t="s">
        <v>718</v>
      </c>
      <c r="D10" s="1029">
        <v>2021</v>
      </c>
      <c r="E10" s="1030">
        <v>2021</v>
      </c>
      <c r="F10" s="1031" t="s">
        <v>719</v>
      </c>
      <c r="G10" s="1032" t="s">
        <v>720</v>
      </c>
      <c r="H10" s="1033" t="s">
        <v>721</v>
      </c>
      <c r="I10" s="1034" t="s">
        <v>722</v>
      </c>
      <c r="J10" s="1029" t="s">
        <v>723</v>
      </c>
      <c r="K10" s="1030" t="s">
        <v>724</v>
      </c>
      <c r="M10" s="1035" t="s">
        <v>725</v>
      </c>
      <c r="N10" s="1036" t="s">
        <v>726</v>
      </c>
      <c r="O10" s="1036" t="s">
        <v>727</v>
      </c>
    </row>
    <row r="11" spans="1:16" x14ac:dyDescent="0.3">
      <c r="A11" s="353" t="s">
        <v>728</v>
      </c>
      <c r="B11" s="1187"/>
      <c r="C11" s="1188">
        <v>18</v>
      </c>
      <c r="D11" s="1189">
        <v>18</v>
      </c>
      <c r="E11" s="1040">
        <v>18</v>
      </c>
      <c r="F11" s="1190">
        <v>18</v>
      </c>
      <c r="G11" s="1191">
        <f t="shared" ref="G11:I17" si="0">M11</f>
        <v>17</v>
      </c>
      <c r="H11" s="1192">
        <f t="shared" si="0"/>
        <v>18</v>
      </c>
      <c r="I11" s="1193">
        <f t="shared" si="0"/>
        <v>16</v>
      </c>
      <c r="J11" s="1194" t="s">
        <v>729</v>
      </c>
      <c r="K11" s="1195" t="s">
        <v>729</v>
      </c>
      <c r="L11" s="1196"/>
      <c r="M11" s="1197">
        <v>17</v>
      </c>
      <c r="N11" s="1198">
        <v>18</v>
      </c>
      <c r="O11" s="1049">
        <v>16</v>
      </c>
    </row>
    <row r="12" spans="1:16" ht="12.9" thickBot="1" x14ac:dyDescent="0.35">
      <c r="A12" s="368" t="s">
        <v>730</v>
      </c>
      <c r="B12" s="1199"/>
      <c r="C12" s="1200">
        <v>15.31</v>
      </c>
      <c r="D12" s="1201">
        <v>17.399999999999999</v>
      </c>
      <c r="E12" s="1052">
        <v>17.399999999999999</v>
      </c>
      <c r="F12" s="1202">
        <v>17.399999999999999</v>
      </c>
      <c r="G12" s="1203">
        <f t="shared" si="0"/>
        <v>16.149999999999999</v>
      </c>
      <c r="H12" s="1204">
        <f t="shared" si="0"/>
        <v>16.695</v>
      </c>
      <c r="I12" s="1203">
        <f t="shared" si="0"/>
        <v>16.878</v>
      </c>
      <c r="J12" s="1205"/>
      <c r="K12" s="1206" t="s">
        <v>729</v>
      </c>
      <c r="L12" s="1196"/>
      <c r="M12" s="1207">
        <v>16.149999999999999</v>
      </c>
      <c r="N12" s="1208">
        <v>16.695</v>
      </c>
      <c r="O12" s="1060">
        <v>16.878</v>
      </c>
    </row>
    <row r="13" spans="1:16" x14ac:dyDescent="0.3">
      <c r="A13" s="382" t="s">
        <v>786</v>
      </c>
      <c r="B13" s="1209" t="s">
        <v>732</v>
      </c>
      <c r="C13" s="1210">
        <v>3317</v>
      </c>
      <c r="D13" s="1211" t="s">
        <v>729</v>
      </c>
      <c r="E13" s="1211" t="s">
        <v>729</v>
      </c>
      <c r="F13" s="1212">
        <v>3314</v>
      </c>
      <c r="G13" s="1213">
        <f t="shared" si="0"/>
        <v>3348</v>
      </c>
      <c r="H13" s="1214">
        <f t="shared" si="0"/>
        <v>3422</v>
      </c>
      <c r="I13" s="1213">
        <f t="shared" si="0"/>
        <v>3405</v>
      </c>
      <c r="J13" s="1215" t="s">
        <v>729</v>
      </c>
      <c r="K13" s="1216" t="s">
        <v>729</v>
      </c>
      <c r="L13" s="1217"/>
      <c r="M13" s="1218">
        <v>3348</v>
      </c>
      <c r="N13" s="1219">
        <v>3422</v>
      </c>
      <c r="O13" s="1091">
        <v>3405</v>
      </c>
    </row>
    <row r="14" spans="1:16" x14ac:dyDescent="0.3">
      <c r="A14" s="392" t="s">
        <v>787</v>
      </c>
      <c r="B14" s="1209" t="s">
        <v>734</v>
      </c>
      <c r="C14" s="1210">
        <v>3157</v>
      </c>
      <c r="D14" s="1220" t="s">
        <v>729</v>
      </c>
      <c r="E14" s="1220" t="s">
        <v>729</v>
      </c>
      <c r="F14" s="1221">
        <v>3168</v>
      </c>
      <c r="G14" s="1213">
        <f t="shared" si="0"/>
        <v>3205</v>
      </c>
      <c r="H14" s="1222">
        <f t="shared" si="0"/>
        <v>3288</v>
      </c>
      <c r="I14" s="1213">
        <f t="shared" si="0"/>
        <v>3279</v>
      </c>
      <c r="J14" s="1215" t="s">
        <v>729</v>
      </c>
      <c r="K14" s="1216" t="s">
        <v>729</v>
      </c>
      <c r="L14" s="1217"/>
      <c r="M14" s="1223">
        <v>3205</v>
      </c>
      <c r="N14" s="1219">
        <v>3288</v>
      </c>
      <c r="O14" s="1091">
        <v>3279</v>
      </c>
    </row>
    <row r="15" spans="1:16" x14ac:dyDescent="0.3">
      <c r="A15" s="392" t="s">
        <v>735</v>
      </c>
      <c r="B15" s="1209" t="s">
        <v>736</v>
      </c>
      <c r="C15" s="1210">
        <v>12</v>
      </c>
      <c r="D15" s="1220" t="s">
        <v>729</v>
      </c>
      <c r="E15" s="1220" t="s">
        <v>729</v>
      </c>
      <c r="F15" s="1221">
        <v>12</v>
      </c>
      <c r="G15" s="1213">
        <f t="shared" si="0"/>
        <v>0</v>
      </c>
      <c r="H15" s="1222">
        <f t="shared" si="0"/>
        <v>0</v>
      </c>
      <c r="I15" s="1213">
        <f t="shared" si="0"/>
        <v>14</v>
      </c>
      <c r="J15" s="1215" t="s">
        <v>729</v>
      </c>
      <c r="K15" s="1216" t="s">
        <v>729</v>
      </c>
      <c r="L15" s="1217"/>
      <c r="M15" s="1223">
        <v>0</v>
      </c>
      <c r="N15" s="1219"/>
      <c r="O15" s="1091">
        <v>14</v>
      </c>
    </row>
    <row r="16" spans="1:16" x14ac:dyDescent="0.3">
      <c r="A16" s="392" t="s">
        <v>737</v>
      </c>
      <c r="B16" s="1209" t="s">
        <v>729</v>
      </c>
      <c r="C16" s="1210">
        <v>609</v>
      </c>
      <c r="D16" s="1220" t="s">
        <v>729</v>
      </c>
      <c r="E16" s="1220" t="s">
        <v>729</v>
      </c>
      <c r="F16" s="1221">
        <v>1807</v>
      </c>
      <c r="G16" s="1213">
        <f t="shared" si="0"/>
        <v>1298</v>
      </c>
      <c r="H16" s="1222">
        <f t="shared" si="0"/>
        <v>1024</v>
      </c>
      <c r="I16" s="1213">
        <f t="shared" si="0"/>
        <v>713</v>
      </c>
      <c r="J16" s="1215" t="s">
        <v>729</v>
      </c>
      <c r="K16" s="1216" t="s">
        <v>729</v>
      </c>
      <c r="L16" s="1217"/>
      <c r="M16" s="1223">
        <v>1298</v>
      </c>
      <c r="N16" s="1219">
        <v>1024</v>
      </c>
      <c r="O16" s="1091">
        <v>713</v>
      </c>
    </row>
    <row r="17" spans="1:15" ht="12.9" thickBot="1" x14ac:dyDescent="0.35">
      <c r="A17" s="353" t="s">
        <v>738</v>
      </c>
      <c r="B17" s="1224" t="s">
        <v>739</v>
      </c>
      <c r="C17" s="1225">
        <v>1504</v>
      </c>
      <c r="D17" s="1226" t="s">
        <v>729</v>
      </c>
      <c r="E17" s="1226" t="s">
        <v>729</v>
      </c>
      <c r="F17" s="1227">
        <v>2202</v>
      </c>
      <c r="G17" s="1213">
        <f t="shared" si="0"/>
        <v>2941</v>
      </c>
      <c r="H17" s="1228">
        <f t="shared" si="0"/>
        <v>2328</v>
      </c>
      <c r="I17" s="1213">
        <f t="shared" si="0"/>
        <v>1413</v>
      </c>
      <c r="J17" s="1229" t="s">
        <v>729</v>
      </c>
      <c r="K17" s="1230" t="s">
        <v>729</v>
      </c>
      <c r="L17" s="1217"/>
      <c r="M17" s="1231">
        <v>2941</v>
      </c>
      <c r="N17" s="1232">
        <v>2328</v>
      </c>
      <c r="O17" s="1090">
        <v>1413</v>
      </c>
    </row>
    <row r="18" spans="1:15" ht="12.9" thickBot="1" x14ac:dyDescent="0.35">
      <c r="A18" s="1233" t="s">
        <v>740</v>
      </c>
      <c r="B18" s="1234"/>
      <c r="C18" s="1235">
        <f>C13-C14+C15+C16+C17</f>
        <v>2285</v>
      </c>
      <c r="D18" s="1235" t="s">
        <v>729</v>
      </c>
      <c r="E18" s="1235" t="s">
        <v>729</v>
      </c>
      <c r="F18" s="1236">
        <f>F13-F14+F15+F16+F17</f>
        <v>4167</v>
      </c>
      <c r="G18" s="1235">
        <f>G13-G14+G15+G16+G17</f>
        <v>4382</v>
      </c>
      <c r="H18" s="1236">
        <f>H13-H14+H15+H16+H17</f>
        <v>3486</v>
      </c>
      <c r="I18" s="1236">
        <f>I13-I14+I15+I16+I17</f>
        <v>2266</v>
      </c>
      <c r="J18" s="1236" t="s">
        <v>729</v>
      </c>
      <c r="K18" s="1237" t="s">
        <v>729</v>
      </c>
      <c r="L18" s="1217"/>
      <c r="M18" s="1238">
        <f>M13-M14+M15+M16+M17</f>
        <v>4382</v>
      </c>
      <c r="N18" s="1238">
        <f>N13-N14+N15+N16+N17</f>
        <v>3486</v>
      </c>
      <c r="O18" s="1238">
        <f>O13-O14+O15+O16+O17</f>
        <v>2266</v>
      </c>
    </row>
    <row r="19" spans="1:15" x14ac:dyDescent="0.3">
      <c r="A19" s="353" t="s">
        <v>741</v>
      </c>
      <c r="B19" s="1224">
        <v>401</v>
      </c>
      <c r="C19" s="1225">
        <v>140</v>
      </c>
      <c r="D19" s="1211" t="s">
        <v>729</v>
      </c>
      <c r="E19" s="1211" t="s">
        <v>729</v>
      </c>
      <c r="F19" s="1227">
        <v>131</v>
      </c>
      <c r="G19" s="1213">
        <f t="shared" ref="G19:I23" si="1">M19</f>
        <v>123</v>
      </c>
      <c r="H19" s="1214">
        <f t="shared" si="1"/>
        <v>114</v>
      </c>
      <c r="I19" s="1213">
        <f t="shared" si="1"/>
        <v>105</v>
      </c>
      <c r="J19" s="1229" t="s">
        <v>729</v>
      </c>
      <c r="K19" s="1230" t="s">
        <v>729</v>
      </c>
      <c r="L19" s="1217"/>
      <c r="M19" s="1239">
        <v>123</v>
      </c>
      <c r="N19" s="1232">
        <v>114</v>
      </c>
      <c r="O19" s="1090">
        <v>105</v>
      </c>
    </row>
    <row r="20" spans="1:15" x14ac:dyDescent="0.3">
      <c r="A20" s="392" t="s">
        <v>742</v>
      </c>
      <c r="B20" s="1209" t="s">
        <v>743</v>
      </c>
      <c r="C20" s="1210">
        <v>610</v>
      </c>
      <c r="D20" s="1220" t="s">
        <v>729</v>
      </c>
      <c r="E20" s="1220" t="s">
        <v>729</v>
      </c>
      <c r="F20" s="1221">
        <v>425</v>
      </c>
      <c r="G20" s="1213">
        <f t="shared" si="1"/>
        <v>545</v>
      </c>
      <c r="H20" s="1222">
        <f t="shared" si="1"/>
        <v>548</v>
      </c>
      <c r="I20" s="1213">
        <f t="shared" si="1"/>
        <v>498</v>
      </c>
      <c r="J20" s="1215" t="s">
        <v>729</v>
      </c>
      <c r="K20" s="1216" t="s">
        <v>729</v>
      </c>
      <c r="L20" s="1217"/>
      <c r="M20" s="1223">
        <v>545</v>
      </c>
      <c r="N20" s="1219">
        <v>548</v>
      </c>
      <c r="O20" s="1091">
        <v>498</v>
      </c>
    </row>
    <row r="21" spans="1:15" x14ac:dyDescent="0.3">
      <c r="A21" s="392" t="s">
        <v>744</v>
      </c>
      <c r="B21" s="1209" t="s">
        <v>729</v>
      </c>
      <c r="C21" s="1210">
        <v>325</v>
      </c>
      <c r="D21" s="1220" t="s">
        <v>729</v>
      </c>
      <c r="E21" s="1220" t="s">
        <v>729</v>
      </c>
      <c r="F21" s="1221">
        <v>534</v>
      </c>
      <c r="G21" s="1213">
        <f t="shared" si="1"/>
        <v>534</v>
      </c>
      <c r="H21" s="1222">
        <f t="shared" si="1"/>
        <v>534</v>
      </c>
      <c r="I21" s="1213">
        <f t="shared" si="1"/>
        <v>490</v>
      </c>
      <c r="J21" s="1215" t="s">
        <v>729</v>
      </c>
      <c r="K21" s="1216" t="s">
        <v>729</v>
      </c>
      <c r="L21" s="1217"/>
      <c r="M21" s="1223">
        <v>534</v>
      </c>
      <c r="N21" s="1219">
        <v>534</v>
      </c>
      <c r="O21" s="1091">
        <v>490</v>
      </c>
    </row>
    <row r="22" spans="1:15" x14ac:dyDescent="0.3">
      <c r="A22" s="392" t="s">
        <v>745</v>
      </c>
      <c r="B22" s="1209" t="s">
        <v>729</v>
      </c>
      <c r="C22" s="1210">
        <v>1067</v>
      </c>
      <c r="D22" s="1220" t="s">
        <v>729</v>
      </c>
      <c r="E22" s="1220" t="s">
        <v>729</v>
      </c>
      <c r="F22" s="1221">
        <v>2972</v>
      </c>
      <c r="G22" s="1213">
        <f t="shared" si="1"/>
        <v>3244</v>
      </c>
      <c r="H22" s="1222">
        <f t="shared" si="1"/>
        <v>2359</v>
      </c>
      <c r="I22" s="1213">
        <f t="shared" si="1"/>
        <v>1172</v>
      </c>
      <c r="J22" s="1215" t="s">
        <v>729</v>
      </c>
      <c r="K22" s="1216" t="s">
        <v>729</v>
      </c>
      <c r="L22" s="1217"/>
      <c r="M22" s="1223">
        <v>3244</v>
      </c>
      <c r="N22" s="1219">
        <v>2359</v>
      </c>
      <c r="O22" s="1091">
        <v>1172</v>
      </c>
    </row>
    <row r="23" spans="1:15" ht="12.9" thickBot="1" x14ac:dyDescent="0.35">
      <c r="A23" s="368" t="s">
        <v>746</v>
      </c>
      <c r="B23" s="1240" t="s">
        <v>729</v>
      </c>
      <c r="C23" s="1210">
        <v>0</v>
      </c>
      <c r="D23" s="1226" t="s">
        <v>729</v>
      </c>
      <c r="E23" s="1226" t="s">
        <v>729</v>
      </c>
      <c r="F23" s="1241">
        <v>0</v>
      </c>
      <c r="G23" s="1242">
        <f t="shared" si="1"/>
        <v>0</v>
      </c>
      <c r="H23" s="1243">
        <f t="shared" si="1"/>
        <v>0</v>
      </c>
      <c r="I23" s="1242">
        <f t="shared" si="1"/>
        <v>0</v>
      </c>
      <c r="J23" s="1244" t="s">
        <v>729</v>
      </c>
      <c r="K23" s="1245" t="s">
        <v>729</v>
      </c>
      <c r="L23" s="1217"/>
      <c r="M23" s="1246">
        <v>0</v>
      </c>
      <c r="N23" s="1247"/>
      <c r="O23" s="1099"/>
    </row>
    <row r="24" spans="1:15" x14ac:dyDescent="0.3">
      <c r="A24" s="424" t="s">
        <v>747</v>
      </c>
      <c r="B24" s="1248" t="s">
        <v>729</v>
      </c>
      <c r="C24" s="1249">
        <v>8758</v>
      </c>
      <c r="D24" s="1250">
        <v>8968</v>
      </c>
      <c r="E24" s="1103">
        <v>9155</v>
      </c>
      <c r="F24" s="1250">
        <v>1961</v>
      </c>
      <c r="G24" s="1251">
        <f t="shared" ref="G24:G36" si="2">M24-F24</f>
        <v>2139</v>
      </c>
      <c r="H24" s="1251">
        <f t="shared" ref="H24:I36" si="3">N24-M24</f>
        <v>2284</v>
      </c>
      <c r="I24" s="1252">
        <f t="shared" si="3"/>
        <v>2771</v>
      </c>
      <c r="J24" s="1253">
        <f t="shared" ref="J24:J43" si="4">SUM(F24:I24)</f>
        <v>9155</v>
      </c>
      <c r="K24" s="1254">
        <f t="shared" ref="K24:K43" si="5">(J24/E24)*100</f>
        <v>100</v>
      </c>
      <c r="L24" s="1217"/>
      <c r="M24" s="1218">
        <v>4100</v>
      </c>
      <c r="N24" s="1255">
        <v>6384</v>
      </c>
      <c r="O24" s="1256">
        <v>9155</v>
      </c>
    </row>
    <row r="25" spans="1:15" x14ac:dyDescent="0.3">
      <c r="A25" s="392" t="s">
        <v>748</v>
      </c>
      <c r="B25" s="1257" t="s">
        <v>729</v>
      </c>
      <c r="C25" s="1210">
        <v>0</v>
      </c>
      <c r="D25" s="1258"/>
      <c r="E25" s="1112"/>
      <c r="F25" s="1258">
        <v>0</v>
      </c>
      <c r="G25" s="1259">
        <f t="shared" si="2"/>
        <v>0</v>
      </c>
      <c r="H25" s="1260">
        <f t="shared" si="3"/>
        <v>0</v>
      </c>
      <c r="I25" s="1261">
        <f t="shared" si="3"/>
        <v>0</v>
      </c>
      <c r="J25" s="1216">
        <f t="shared" si="4"/>
        <v>0</v>
      </c>
      <c r="K25" s="1262" t="e">
        <f t="shared" si="5"/>
        <v>#DIV/0!</v>
      </c>
      <c r="L25" s="1217"/>
      <c r="M25" s="1223"/>
      <c r="N25" s="1219"/>
      <c r="O25" s="1263"/>
    </row>
    <row r="26" spans="1:15" ht="12.9" thickBot="1" x14ac:dyDescent="0.35">
      <c r="A26" s="368" t="s">
        <v>749</v>
      </c>
      <c r="B26" s="1264">
        <v>672</v>
      </c>
      <c r="C26" s="1265">
        <v>1491</v>
      </c>
      <c r="D26" s="1266">
        <v>1400</v>
      </c>
      <c r="E26" s="1122">
        <v>1400</v>
      </c>
      <c r="F26" s="1267">
        <v>350</v>
      </c>
      <c r="G26" s="1268">
        <f t="shared" si="2"/>
        <v>350</v>
      </c>
      <c r="H26" s="1269">
        <f t="shared" si="3"/>
        <v>350</v>
      </c>
      <c r="I26" s="1270">
        <f t="shared" si="3"/>
        <v>350</v>
      </c>
      <c r="J26" s="1271">
        <f t="shared" si="4"/>
        <v>1400</v>
      </c>
      <c r="K26" s="1272">
        <f t="shared" si="5"/>
        <v>100</v>
      </c>
      <c r="L26" s="1217"/>
      <c r="M26" s="1231">
        <v>700</v>
      </c>
      <c r="N26" s="1273">
        <v>1050</v>
      </c>
      <c r="O26" s="1274">
        <v>1400</v>
      </c>
    </row>
    <row r="27" spans="1:15" x14ac:dyDescent="0.3">
      <c r="A27" s="382" t="s">
        <v>750</v>
      </c>
      <c r="B27" s="1248">
        <v>501</v>
      </c>
      <c r="C27" s="1210">
        <v>322</v>
      </c>
      <c r="D27" s="1275">
        <v>450</v>
      </c>
      <c r="E27" s="1131">
        <v>473</v>
      </c>
      <c r="F27" s="1275">
        <v>150</v>
      </c>
      <c r="G27" s="1214">
        <f t="shared" si="2"/>
        <v>169</v>
      </c>
      <c r="H27" s="1276">
        <f t="shared" si="3"/>
        <v>93</v>
      </c>
      <c r="I27" s="1214">
        <f t="shared" si="3"/>
        <v>61</v>
      </c>
      <c r="J27" s="1253">
        <f t="shared" si="4"/>
        <v>473</v>
      </c>
      <c r="K27" s="1254">
        <f t="shared" si="5"/>
        <v>100</v>
      </c>
      <c r="L27" s="1217"/>
      <c r="M27" s="1239">
        <v>319</v>
      </c>
      <c r="N27" s="1277">
        <v>412</v>
      </c>
      <c r="O27" s="1278">
        <v>473</v>
      </c>
    </row>
    <row r="28" spans="1:15" x14ac:dyDescent="0.3">
      <c r="A28" s="392" t="s">
        <v>751</v>
      </c>
      <c r="B28" s="1257">
        <v>502</v>
      </c>
      <c r="C28" s="1210">
        <v>317</v>
      </c>
      <c r="D28" s="1279">
        <v>400</v>
      </c>
      <c r="E28" s="1137">
        <v>364</v>
      </c>
      <c r="F28" s="1279">
        <v>114</v>
      </c>
      <c r="G28" s="1222">
        <f t="shared" si="2"/>
        <v>31</v>
      </c>
      <c r="H28" s="1276">
        <f t="shared" si="3"/>
        <v>94</v>
      </c>
      <c r="I28" s="1222">
        <f t="shared" si="3"/>
        <v>125</v>
      </c>
      <c r="J28" s="1216">
        <f t="shared" si="4"/>
        <v>364</v>
      </c>
      <c r="K28" s="1262">
        <f t="shared" si="5"/>
        <v>100</v>
      </c>
      <c r="L28" s="1217"/>
      <c r="M28" s="1223">
        <v>145</v>
      </c>
      <c r="N28" s="1219">
        <v>239</v>
      </c>
      <c r="O28" s="1263">
        <v>364</v>
      </c>
    </row>
    <row r="29" spans="1:15" x14ac:dyDescent="0.3">
      <c r="A29" s="392" t="s">
        <v>752</v>
      </c>
      <c r="B29" s="1257">
        <v>504</v>
      </c>
      <c r="C29" s="1210">
        <v>0</v>
      </c>
      <c r="D29" s="1279">
        <v>0</v>
      </c>
      <c r="E29" s="1137">
        <v>0</v>
      </c>
      <c r="F29" s="1279">
        <v>0</v>
      </c>
      <c r="G29" s="1222">
        <f t="shared" si="2"/>
        <v>0</v>
      </c>
      <c r="H29" s="1276">
        <f t="shared" si="3"/>
        <v>0</v>
      </c>
      <c r="I29" s="1222">
        <f t="shared" si="3"/>
        <v>0</v>
      </c>
      <c r="J29" s="1216">
        <f t="shared" si="4"/>
        <v>0</v>
      </c>
      <c r="K29" s="1262" t="e">
        <f t="shared" si="5"/>
        <v>#DIV/0!</v>
      </c>
      <c r="L29" s="1217"/>
      <c r="M29" s="1223">
        <v>0</v>
      </c>
      <c r="N29" s="1219">
        <v>0</v>
      </c>
      <c r="O29" s="1263"/>
    </row>
    <row r="30" spans="1:15" x14ac:dyDescent="0.3">
      <c r="A30" s="392" t="s">
        <v>753</v>
      </c>
      <c r="B30" s="1257">
        <v>511</v>
      </c>
      <c r="C30" s="1210">
        <v>10</v>
      </c>
      <c r="D30" s="1279">
        <v>100</v>
      </c>
      <c r="E30" s="1137">
        <v>0</v>
      </c>
      <c r="F30" s="1279">
        <v>0</v>
      </c>
      <c r="G30" s="1222">
        <f t="shared" si="2"/>
        <v>0</v>
      </c>
      <c r="H30" s="1276">
        <f t="shared" si="3"/>
        <v>0</v>
      </c>
      <c r="I30" s="1222">
        <f t="shared" si="3"/>
        <v>0</v>
      </c>
      <c r="J30" s="1216">
        <f t="shared" si="4"/>
        <v>0</v>
      </c>
      <c r="K30" s="1262" t="e">
        <f t="shared" si="5"/>
        <v>#DIV/0!</v>
      </c>
      <c r="L30" s="1217"/>
      <c r="M30" s="1223">
        <v>0</v>
      </c>
      <c r="N30" s="1219"/>
      <c r="O30" s="1263"/>
    </row>
    <row r="31" spans="1:15" x14ac:dyDescent="0.3">
      <c r="A31" s="392" t="s">
        <v>754</v>
      </c>
      <c r="B31" s="1257">
        <v>518</v>
      </c>
      <c r="C31" s="1210">
        <v>352</v>
      </c>
      <c r="D31" s="1279">
        <v>453</v>
      </c>
      <c r="E31" s="1137">
        <v>378</v>
      </c>
      <c r="F31" s="1279">
        <v>99</v>
      </c>
      <c r="G31" s="1222">
        <f t="shared" si="2"/>
        <v>118</v>
      </c>
      <c r="H31" s="1276">
        <f t="shared" si="3"/>
        <v>88</v>
      </c>
      <c r="I31" s="1222">
        <f t="shared" si="3"/>
        <v>73</v>
      </c>
      <c r="J31" s="1216">
        <f t="shared" si="4"/>
        <v>378</v>
      </c>
      <c r="K31" s="1262">
        <f t="shared" si="5"/>
        <v>100</v>
      </c>
      <c r="L31" s="1217"/>
      <c r="M31" s="1223">
        <v>217</v>
      </c>
      <c r="N31" s="1219">
        <v>305</v>
      </c>
      <c r="O31" s="1263">
        <v>378</v>
      </c>
    </row>
    <row r="32" spans="1:15" x14ac:dyDescent="0.3">
      <c r="A32" s="392" t="s">
        <v>755</v>
      </c>
      <c r="B32" s="1257">
        <v>521</v>
      </c>
      <c r="C32" s="1210">
        <v>5710</v>
      </c>
      <c r="D32" s="1279">
        <v>5664</v>
      </c>
      <c r="E32" s="1137">
        <v>5998</v>
      </c>
      <c r="F32" s="1279">
        <v>1240</v>
      </c>
      <c r="G32" s="1222">
        <f t="shared" si="2"/>
        <v>1372</v>
      </c>
      <c r="H32" s="1276">
        <f t="shared" si="3"/>
        <v>1465</v>
      </c>
      <c r="I32" s="1222">
        <f t="shared" si="3"/>
        <v>1921</v>
      </c>
      <c r="J32" s="1216">
        <f t="shared" si="4"/>
        <v>5998</v>
      </c>
      <c r="K32" s="1262">
        <f t="shared" si="5"/>
        <v>100</v>
      </c>
      <c r="L32" s="1217"/>
      <c r="M32" s="1223">
        <v>2612</v>
      </c>
      <c r="N32" s="1219">
        <v>4077</v>
      </c>
      <c r="O32" s="1263">
        <v>5998</v>
      </c>
    </row>
    <row r="33" spans="1:15" x14ac:dyDescent="0.3">
      <c r="A33" s="392" t="s">
        <v>756</v>
      </c>
      <c r="B33" s="1257" t="s">
        <v>757</v>
      </c>
      <c r="C33" s="1210">
        <v>2134</v>
      </c>
      <c r="D33" s="1279">
        <v>2030</v>
      </c>
      <c r="E33" s="1137">
        <v>2274</v>
      </c>
      <c r="F33" s="1279">
        <v>470</v>
      </c>
      <c r="G33" s="1222">
        <f t="shared" si="2"/>
        <v>535</v>
      </c>
      <c r="H33" s="1276">
        <f t="shared" si="3"/>
        <v>551</v>
      </c>
      <c r="I33" s="1222">
        <f t="shared" si="3"/>
        <v>718</v>
      </c>
      <c r="J33" s="1216">
        <f t="shared" si="4"/>
        <v>2274</v>
      </c>
      <c r="K33" s="1262">
        <f t="shared" si="5"/>
        <v>100</v>
      </c>
      <c r="L33" s="1217"/>
      <c r="M33" s="1223">
        <v>1005</v>
      </c>
      <c r="N33" s="1219">
        <v>1556</v>
      </c>
      <c r="O33" s="1263">
        <v>2274</v>
      </c>
    </row>
    <row r="34" spans="1:15" x14ac:dyDescent="0.3">
      <c r="A34" s="392" t="s">
        <v>758</v>
      </c>
      <c r="B34" s="1257">
        <v>557</v>
      </c>
      <c r="C34" s="1210">
        <v>0</v>
      </c>
      <c r="D34" s="1279">
        <v>0</v>
      </c>
      <c r="E34" s="1137">
        <v>0</v>
      </c>
      <c r="F34" s="1279">
        <v>0</v>
      </c>
      <c r="G34" s="1222">
        <f t="shared" si="2"/>
        <v>0</v>
      </c>
      <c r="H34" s="1276">
        <f t="shared" si="3"/>
        <v>0</v>
      </c>
      <c r="I34" s="1222">
        <f t="shared" si="3"/>
        <v>0</v>
      </c>
      <c r="J34" s="1216">
        <f t="shared" si="4"/>
        <v>0</v>
      </c>
      <c r="K34" s="1262" t="e">
        <f t="shared" si="5"/>
        <v>#DIV/0!</v>
      </c>
      <c r="L34" s="1217"/>
      <c r="M34" s="1223">
        <v>0</v>
      </c>
      <c r="N34" s="1219"/>
      <c r="O34" s="1263">
        <v>0</v>
      </c>
    </row>
    <row r="35" spans="1:15" x14ac:dyDescent="0.3">
      <c r="A35" s="392" t="s">
        <v>759</v>
      </c>
      <c r="B35" s="1257">
        <v>551</v>
      </c>
      <c r="C35" s="1210">
        <v>34</v>
      </c>
      <c r="D35" s="1279">
        <v>57</v>
      </c>
      <c r="E35" s="1137">
        <v>36</v>
      </c>
      <c r="F35" s="1279">
        <v>14</v>
      </c>
      <c r="G35" s="1222">
        <f t="shared" si="2"/>
        <v>3</v>
      </c>
      <c r="H35" s="1276">
        <f t="shared" si="3"/>
        <v>9</v>
      </c>
      <c r="I35" s="1222">
        <f t="shared" si="3"/>
        <v>10</v>
      </c>
      <c r="J35" s="1216">
        <f t="shared" si="4"/>
        <v>36</v>
      </c>
      <c r="K35" s="1262">
        <f t="shared" si="5"/>
        <v>100</v>
      </c>
      <c r="L35" s="1217"/>
      <c r="M35" s="1223">
        <v>17</v>
      </c>
      <c r="N35" s="1219">
        <v>26</v>
      </c>
      <c r="O35" s="1263">
        <v>36</v>
      </c>
    </row>
    <row r="36" spans="1:15" ht="12.9" thickBot="1" x14ac:dyDescent="0.35">
      <c r="A36" s="353" t="s">
        <v>760</v>
      </c>
      <c r="B36" s="1280" t="s">
        <v>761</v>
      </c>
      <c r="C36" s="1225">
        <v>128</v>
      </c>
      <c r="D36" s="1281">
        <v>174</v>
      </c>
      <c r="E36" s="1141">
        <v>171</v>
      </c>
      <c r="F36" s="1282">
        <v>10</v>
      </c>
      <c r="G36" s="1222">
        <f t="shared" si="2"/>
        <v>52</v>
      </c>
      <c r="H36" s="1276">
        <f t="shared" si="3"/>
        <v>75</v>
      </c>
      <c r="I36" s="1222">
        <f t="shared" si="3"/>
        <v>34</v>
      </c>
      <c r="J36" s="1271">
        <f t="shared" si="4"/>
        <v>171</v>
      </c>
      <c r="K36" s="1272">
        <f t="shared" si="5"/>
        <v>100</v>
      </c>
      <c r="L36" s="1217"/>
      <c r="M36" s="1246">
        <v>62</v>
      </c>
      <c r="N36" s="1247">
        <v>137</v>
      </c>
      <c r="O36" s="1283">
        <v>171</v>
      </c>
    </row>
    <row r="37" spans="1:15" ht="14.6" thickBot="1" x14ac:dyDescent="0.4">
      <c r="A37" s="1284" t="s">
        <v>762</v>
      </c>
      <c r="B37" s="1234"/>
      <c r="C37" s="1235">
        <f t="shared" ref="C37:I37" si="6">SUM(C27:C36)</f>
        <v>9007</v>
      </c>
      <c r="D37" s="1285">
        <f t="shared" si="6"/>
        <v>9328</v>
      </c>
      <c r="E37" s="1285">
        <f t="shared" si="6"/>
        <v>9694</v>
      </c>
      <c r="F37" s="1235">
        <f t="shared" si="6"/>
        <v>2097</v>
      </c>
      <c r="G37" s="1235">
        <f t="shared" si="6"/>
        <v>2280</v>
      </c>
      <c r="H37" s="1235">
        <f t="shared" si="6"/>
        <v>2375</v>
      </c>
      <c r="I37" s="1236">
        <f t="shared" si="6"/>
        <v>2942</v>
      </c>
      <c r="J37" s="1237">
        <f t="shared" si="4"/>
        <v>9694</v>
      </c>
      <c r="K37" s="1286">
        <f t="shared" si="5"/>
        <v>100</v>
      </c>
      <c r="L37" s="1217"/>
      <c r="M37" s="1287">
        <f>SUM(M27:M36)</f>
        <v>4377</v>
      </c>
      <c r="N37" s="1288">
        <f>SUM(N27:N36)</f>
        <v>6752</v>
      </c>
      <c r="O37" s="1287">
        <f>SUM(O27:O36)</f>
        <v>9694</v>
      </c>
    </row>
    <row r="38" spans="1:15" x14ac:dyDescent="0.3">
      <c r="A38" s="382" t="s">
        <v>763</v>
      </c>
      <c r="B38" s="1248">
        <v>601</v>
      </c>
      <c r="C38" s="1289"/>
      <c r="D38" s="1275"/>
      <c r="E38" s="1131"/>
      <c r="F38" s="1290">
        <v>0</v>
      </c>
      <c r="G38" s="1222">
        <f>M38-F38</f>
        <v>0</v>
      </c>
      <c r="H38" s="1276">
        <f t="shared" ref="H38:I42" si="7">N38-M38</f>
        <v>0</v>
      </c>
      <c r="I38" s="1222">
        <f t="shared" si="7"/>
        <v>0</v>
      </c>
      <c r="J38" s="1253">
        <f t="shared" si="4"/>
        <v>0</v>
      </c>
      <c r="K38" s="1254" t="e">
        <f t="shared" si="5"/>
        <v>#DIV/0!</v>
      </c>
      <c r="L38" s="1217"/>
      <c r="M38" s="1239">
        <v>0</v>
      </c>
      <c r="N38" s="1277">
        <v>0</v>
      </c>
      <c r="O38" s="1278"/>
    </row>
    <row r="39" spans="1:15" x14ac:dyDescent="0.3">
      <c r="A39" s="392" t="s">
        <v>764</v>
      </c>
      <c r="B39" s="1257">
        <v>602</v>
      </c>
      <c r="C39" s="1210">
        <v>308</v>
      </c>
      <c r="D39" s="1279">
        <v>310</v>
      </c>
      <c r="E39" s="1137">
        <v>337</v>
      </c>
      <c r="F39" s="1279">
        <v>83</v>
      </c>
      <c r="G39" s="1222">
        <f>M39-F39</f>
        <v>90</v>
      </c>
      <c r="H39" s="1276">
        <f t="shared" si="7"/>
        <v>60</v>
      </c>
      <c r="I39" s="1222">
        <f t="shared" si="7"/>
        <v>104</v>
      </c>
      <c r="J39" s="1216">
        <f t="shared" si="4"/>
        <v>337</v>
      </c>
      <c r="K39" s="1262">
        <f t="shared" si="5"/>
        <v>100</v>
      </c>
      <c r="L39" s="1217"/>
      <c r="M39" s="1223">
        <v>173</v>
      </c>
      <c r="N39" s="1219">
        <v>233</v>
      </c>
      <c r="O39" s="1263">
        <v>337</v>
      </c>
    </row>
    <row r="40" spans="1:15" x14ac:dyDescent="0.3">
      <c r="A40" s="392" t="s">
        <v>765</v>
      </c>
      <c r="B40" s="1257">
        <v>604</v>
      </c>
      <c r="C40" s="1210"/>
      <c r="D40" s="1279"/>
      <c r="E40" s="1137"/>
      <c r="F40" s="1279">
        <v>0</v>
      </c>
      <c r="G40" s="1222">
        <f>M40-F40</f>
        <v>0</v>
      </c>
      <c r="H40" s="1276">
        <f t="shared" si="7"/>
        <v>0</v>
      </c>
      <c r="I40" s="1222">
        <f t="shared" si="7"/>
        <v>0</v>
      </c>
      <c r="J40" s="1216">
        <f t="shared" si="4"/>
        <v>0</v>
      </c>
      <c r="K40" s="1262" t="e">
        <f t="shared" si="5"/>
        <v>#DIV/0!</v>
      </c>
      <c r="L40" s="1217"/>
      <c r="M40" s="1223">
        <v>0</v>
      </c>
      <c r="N40" s="1219"/>
      <c r="O40" s="1263"/>
    </row>
    <row r="41" spans="1:15" x14ac:dyDescent="0.3">
      <c r="A41" s="392" t="s">
        <v>766</v>
      </c>
      <c r="B41" s="1257" t="s">
        <v>767</v>
      </c>
      <c r="C41" s="1210">
        <v>8758</v>
      </c>
      <c r="D41" s="1279">
        <v>8968</v>
      </c>
      <c r="E41" s="1137">
        <v>9155</v>
      </c>
      <c r="F41" s="1279">
        <v>1961</v>
      </c>
      <c r="G41" s="1222">
        <f>M41-F41</f>
        <v>2139</v>
      </c>
      <c r="H41" s="1276">
        <f t="shared" si="7"/>
        <v>2284</v>
      </c>
      <c r="I41" s="1222">
        <f t="shared" si="7"/>
        <v>2771</v>
      </c>
      <c r="J41" s="1216">
        <f t="shared" si="4"/>
        <v>9155</v>
      </c>
      <c r="K41" s="1262">
        <f t="shared" si="5"/>
        <v>100</v>
      </c>
      <c r="L41" s="1217"/>
      <c r="M41" s="1223">
        <v>4100</v>
      </c>
      <c r="N41" s="1219">
        <v>6384</v>
      </c>
      <c r="O41" s="1263">
        <v>9155</v>
      </c>
    </row>
    <row r="42" spans="1:15" ht="12.9" thickBot="1" x14ac:dyDescent="0.35">
      <c r="A42" s="353" t="s">
        <v>768</v>
      </c>
      <c r="B42" s="1280" t="s">
        <v>769</v>
      </c>
      <c r="C42" s="1225">
        <v>84</v>
      </c>
      <c r="D42" s="1281">
        <v>50</v>
      </c>
      <c r="E42" s="1141">
        <v>202</v>
      </c>
      <c r="F42" s="1282">
        <v>15</v>
      </c>
      <c r="G42" s="1243">
        <f>M42-F42</f>
        <v>24</v>
      </c>
      <c r="H42" s="1276">
        <f t="shared" si="7"/>
        <v>27</v>
      </c>
      <c r="I42" s="1243">
        <f t="shared" si="7"/>
        <v>136</v>
      </c>
      <c r="J42" s="1271">
        <f t="shared" si="4"/>
        <v>202</v>
      </c>
      <c r="K42" s="1272">
        <f t="shared" si="5"/>
        <v>100</v>
      </c>
      <c r="L42" s="1217"/>
      <c r="M42" s="1246">
        <v>39</v>
      </c>
      <c r="N42" s="1247">
        <v>66</v>
      </c>
      <c r="O42" s="1283">
        <v>202</v>
      </c>
    </row>
    <row r="43" spans="1:15" ht="14.6" thickBot="1" x14ac:dyDescent="0.4">
      <c r="A43" s="1284" t="s">
        <v>770</v>
      </c>
      <c r="B43" s="1234" t="s">
        <v>729</v>
      </c>
      <c r="C43" s="1235">
        <f t="shared" ref="C43:I43" si="8">SUM(C38:C42)</f>
        <v>9150</v>
      </c>
      <c r="D43" s="1285">
        <f t="shared" si="8"/>
        <v>9328</v>
      </c>
      <c r="E43" s="1285">
        <f t="shared" si="8"/>
        <v>9694</v>
      </c>
      <c r="F43" s="1236">
        <f t="shared" si="8"/>
        <v>2059</v>
      </c>
      <c r="G43" s="1291">
        <f t="shared" si="8"/>
        <v>2253</v>
      </c>
      <c r="H43" s="1236">
        <f t="shared" si="8"/>
        <v>2371</v>
      </c>
      <c r="I43" s="1292">
        <f t="shared" si="8"/>
        <v>3011</v>
      </c>
      <c r="J43" s="1293">
        <f t="shared" si="4"/>
        <v>9694</v>
      </c>
      <c r="K43" s="1294">
        <f t="shared" si="5"/>
        <v>100</v>
      </c>
      <c r="L43" s="1217"/>
      <c r="M43" s="1287">
        <f>SUM(M38:M42)</f>
        <v>4312</v>
      </c>
      <c r="N43" s="1288">
        <f>SUM(N38:N42)</f>
        <v>6683</v>
      </c>
      <c r="O43" s="1287">
        <f>SUM(O38:O42)</f>
        <v>9694</v>
      </c>
    </row>
    <row r="44" spans="1:15" ht="5.25" customHeight="1" thickBot="1" x14ac:dyDescent="0.35">
      <c r="A44" s="353"/>
      <c r="B44" s="1295"/>
      <c r="C44" s="1296"/>
      <c r="D44" s="1163"/>
      <c r="E44" s="1163"/>
      <c r="F44" s="1297"/>
      <c r="G44" s="1298"/>
      <c r="H44" s="1299"/>
      <c r="I44" s="1298"/>
      <c r="J44" s="1167"/>
      <c r="K44" s="1168"/>
      <c r="L44" s="1217"/>
      <c r="M44" s="1297"/>
      <c r="N44" s="1300"/>
      <c r="O44" s="1300"/>
    </row>
    <row r="45" spans="1:15" ht="14.6" thickBot="1" x14ac:dyDescent="0.4">
      <c r="A45" s="1301" t="s">
        <v>771</v>
      </c>
      <c r="B45" s="1234" t="s">
        <v>729</v>
      </c>
      <c r="C45" s="1236">
        <f t="shared" ref="C45:I45" si="9">C43-C41</f>
        <v>392</v>
      </c>
      <c r="D45" s="1235">
        <f t="shared" si="9"/>
        <v>360</v>
      </c>
      <c r="E45" s="1235">
        <f t="shared" si="9"/>
        <v>539</v>
      </c>
      <c r="F45" s="1236">
        <f t="shared" si="9"/>
        <v>98</v>
      </c>
      <c r="G45" s="1302">
        <f t="shared" si="9"/>
        <v>114</v>
      </c>
      <c r="H45" s="1236">
        <f t="shared" si="9"/>
        <v>87</v>
      </c>
      <c r="I45" s="1237">
        <f t="shared" si="9"/>
        <v>240</v>
      </c>
      <c r="J45" s="1303">
        <f>SUM(F45:I45)</f>
        <v>539</v>
      </c>
      <c r="K45" s="1304">
        <f>(J45/E45)*100</f>
        <v>100</v>
      </c>
      <c r="L45" s="1217"/>
      <c r="M45" s="1236">
        <f>M43-M41</f>
        <v>212</v>
      </c>
      <c r="N45" s="1237">
        <f>N43-N41</f>
        <v>299</v>
      </c>
      <c r="O45" s="1236">
        <f>O43-O41</f>
        <v>539</v>
      </c>
    </row>
    <row r="46" spans="1:15" ht="14.6" thickBot="1" x14ac:dyDescent="0.4">
      <c r="A46" s="1284" t="s">
        <v>772</v>
      </c>
      <c r="B46" s="1234" t="s">
        <v>729</v>
      </c>
      <c r="C46" s="1236">
        <f t="shared" ref="C46:I46" si="10">C43-C37</f>
        <v>143</v>
      </c>
      <c r="D46" s="1235">
        <f t="shared" si="10"/>
        <v>0</v>
      </c>
      <c r="E46" s="1235">
        <f t="shared" si="10"/>
        <v>0</v>
      </c>
      <c r="F46" s="1236">
        <f t="shared" si="10"/>
        <v>-38</v>
      </c>
      <c r="G46" s="1302">
        <f t="shared" si="10"/>
        <v>-27</v>
      </c>
      <c r="H46" s="1236">
        <f t="shared" si="10"/>
        <v>-4</v>
      </c>
      <c r="I46" s="1237">
        <f t="shared" si="10"/>
        <v>69</v>
      </c>
      <c r="J46" s="1305">
        <f>SUM(F46:I46)</f>
        <v>0</v>
      </c>
      <c r="K46" s="1304" t="e">
        <f>(J46/E46)*100</f>
        <v>#DIV/0!</v>
      </c>
      <c r="L46" s="1217"/>
      <c r="M46" s="1236">
        <f>M43-M37</f>
        <v>-65</v>
      </c>
      <c r="N46" s="1237">
        <f>N43-N37</f>
        <v>-69</v>
      </c>
      <c r="O46" s="1236">
        <f>O43-O37</f>
        <v>0</v>
      </c>
    </row>
    <row r="47" spans="1:15" ht="14.6" thickBot="1" x14ac:dyDescent="0.4">
      <c r="A47" s="1306" t="s">
        <v>773</v>
      </c>
      <c r="B47" s="1307" t="s">
        <v>729</v>
      </c>
      <c r="C47" s="1236">
        <f t="shared" ref="C47:I47" si="11">C46-C41</f>
        <v>-8615</v>
      </c>
      <c r="D47" s="1235">
        <f t="shared" si="11"/>
        <v>-8968</v>
      </c>
      <c r="E47" s="1235">
        <f t="shared" si="11"/>
        <v>-9155</v>
      </c>
      <c r="F47" s="1236">
        <f t="shared" si="11"/>
        <v>-1999</v>
      </c>
      <c r="G47" s="1302">
        <f t="shared" si="11"/>
        <v>-2166</v>
      </c>
      <c r="H47" s="1236">
        <f t="shared" si="11"/>
        <v>-2288</v>
      </c>
      <c r="I47" s="1302">
        <f t="shared" si="11"/>
        <v>-2702</v>
      </c>
      <c r="J47" s="1236">
        <f>SUM(F47:I47)</f>
        <v>-9155</v>
      </c>
      <c r="K47" s="1286">
        <f>(J47/E47)*100</f>
        <v>100</v>
      </c>
      <c r="L47" s="1217"/>
      <c r="M47" s="1236">
        <f>M46-M41</f>
        <v>-4165</v>
      </c>
      <c r="N47" s="1237">
        <f>N46-N41</f>
        <v>-6453</v>
      </c>
      <c r="O47" s="1236">
        <f>O46-O41</f>
        <v>-9155</v>
      </c>
    </row>
    <row r="50" spans="1:10" ht="14.15" x14ac:dyDescent="0.35">
      <c r="A50" s="1176" t="s">
        <v>774</v>
      </c>
    </row>
    <row r="51" spans="1:10" ht="14.15" x14ac:dyDescent="0.35">
      <c r="A51" s="1177" t="s">
        <v>775</v>
      </c>
    </row>
    <row r="52" spans="1:10" ht="14.15" x14ac:dyDescent="0.35">
      <c r="A52" s="511" t="s">
        <v>776</v>
      </c>
    </row>
    <row r="53" spans="1:10" s="513" customFormat="1" ht="14.15" x14ac:dyDescent="0.35">
      <c r="A53" s="511" t="s">
        <v>777</v>
      </c>
      <c r="B53" s="512"/>
      <c r="E53" s="514"/>
      <c r="F53" s="514"/>
      <c r="G53" s="514"/>
      <c r="H53" s="514"/>
      <c r="I53" s="514"/>
      <c r="J53" s="514"/>
    </row>
    <row r="54" spans="1:10" x14ac:dyDescent="0.3">
      <c r="A54" s="1308"/>
    </row>
    <row r="55" spans="1:10" x14ac:dyDescent="0.3">
      <c r="A55" s="1308"/>
    </row>
    <row r="56" spans="1:10" x14ac:dyDescent="0.3">
      <c r="A56" s="1308" t="s">
        <v>818</v>
      </c>
      <c r="C56" s="1181" t="s">
        <v>819</v>
      </c>
    </row>
    <row r="57" spans="1:10" x14ac:dyDescent="0.3">
      <c r="A57" s="1308"/>
    </row>
    <row r="58" spans="1:10" x14ac:dyDescent="0.3">
      <c r="A58" s="1308" t="s">
        <v>820</v>
      </c>
    </row>
    <row r="59" spans="1:10" x14ac:dyDescent="0.3">
      <c r="A59" s="1308"/>
    </row>
    <row r="60" spans="1:10" x14ac:dyDescent="0.3">
      <c r="A60" s="1308"/>
    </row>
  </sheetData>
  <mergeCells count="5">
    <mergeCell ref="A1:O1"/>
    <mergeCell ref="C7:O7"/>
    <mergeCell ref="A9:A10"/>
    <mergeCell ref="B9:B10"/>
    <mergeCell ref="F9:I9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workbookViewId="0">
      <selection sqref="A1:XFD1048576"/>
    </sheetView>
  </sheetViews>
  <sheetFormatPr defaultColWidth="8.69140625" defaultRowHeight="12.45" x14ac:dyDescent="0.3"/>
  <cols>
    <col min="1" max="1" width="37.69140625" style="660" customWidth="1"/>
    <col min="2" max="2" width="7.3046875" style="964" customWidth="1"/>
    <col min="3" max="4" width="11.53515625" style="791" customWidth="1"/>
    <col min="5" max="5" width="11.53515625" style="965" customWidth="1"/>
    <col min="6" max="6" width="11.3828125" style="965" customWidth="1"/>
    <col min="7" max="7" width="9.84375" style="965" customWidth="1"/>
    <col min="8" max="8" width="9.15234375" style="965" customWidth="1"/>
    <col min="9" max="9" width="9.3046875" style="965" customWidth="1"/>
    <col min="10" max="10" width="9.15234375" style="965" customWidth="1"/>
    <col min="11" max="11" width="12" style="791" customWidth="1"/>
    <col min="12" max="12" width="8.69140625" style="791"/>
    <col min="13" max="13" width="11.84375" style="791" customWidth="1"/>
    <col min="14" max="14" width="12.53515625" style="791" customWidth="1"/>
    <col min="15" max="15" width="11.84375" style="791" customWidth="1"/>
    <col min="16" max="16" width="12" style="791" customWidth="1"/>
    <col min="17" max="16384" width="8.69140625" style="791"/>
  </cols>
  <sheetData>
    <row r="1" spans="1:16" ht="24" customHeight="1" x14ac:dyDescent="0.3">
      <c r="A1" s="1806"/>
      <c r="B1" s="1807"/>
      <c r="C1" s="1807"/>
      <c r="D1" s="1807"/>
      <c r="E1" s="1807"/>
      <c r="F1" s="1807"/>
      <c r="G1" s="1807"/>
      <c r="H1" s="1807"/>
      <c r="I1" s="1807"/>
      <c r="J1" s="1807"/>
      <c r="K1" s="1807"/>
      <c r="L1" s="1807"/>
      <c r="M1" s="1807"/>
      <c r="N1" s="1807"/>
      <c r="O1" s="1807"/>
      <c r="P1" s="1309"/>
    </row>
    <row r="2" spans="1:16" x14ac:dyDescent="0.3">
      <c r="B2" s="660"/>
      <c r="C2" s="660"/>
      <c r="D2" s="660"/>
      <c r="E2" s="661"/>
      <c r="F2" s="661"/>
      <c r="G2" s="661"/>
      <c r="H2" s="661"/>
      <c r="I2" s="661"/>
      <c r="J2" s="661"/>
      <c r="K2" s="660"/>
      <c r="L2" s="660"/>
      <c r="M2" s="660"/>
      <c r="N2" s="660"/>
      <c r="O2" s="662"/>
    </row>
    <row r="3" spans="1:16" ht="17.600000000000001" x14ac:dyDescent="0.3">
      <c r="A3" s="793" t="s">
        <v>783</v>
      </c>
      <c r="B3" s="660"/>
      <c r="C3" s="660"/>
      <c r="D3" s="660"/>
      <c r="E3" s="661"/>
      <c r="F3" s="664"/>
      <c r="G3" s="664"/>
      <c r="H3" s="661"/>
      <c r="I3" s="661"/>
      <c r="J3" s="661"/>
      <c r="K3" s="660"/>
      <c r="L3" s="660"/>
      <c r="M3" s="660"/>
      <c r="N3" s="660"/>
      <c r="O3" s="660"/>
    </row>
    <row r="4" spans="1:16" ht="21.75" customHeight="1" x14ac:dyDescent="0.3">
      <c r="A4" s="1310"/>
      <c r="B4" s="660"/>
      <c r="C4" s="660"/>
      <c r="D4" s="660"/>
      <c r="E4" s="661"/>
      <c r="F4" s="664"/>
      <c r="G4" s="664"/>
      <c r="H4" s="661"/>
      <c r="I4" s="661"/>
      <c r="J4" s="661"/>
      <c r="K4" s="660"/>
      <c r="L4" s="660"/>
      <c r="M4" s="660"/>
      <c r="N4" s="660"/>
      <c r="O4" s="660"/>
    </row>
    <row r="5" spans="1:16" x14ac:dyDescent="0.3">
      <c r="A5" s="666"/>
      <c r="B5" s="660"/>
      <c r="C5" s="660"/>
      <c r="D5" s="660"/>
      <c r="E5" s="661"/>
      <c r="F5" s="664"/>
      <c r="G5" s="664"/>
      <c r="H5" s="661"/>
      <c r="I5" s="661"/>
      <c r="J5" s="661"/>
      <c r="K5" s="660"/>
      <c r="L5" s="660"/>
      <c r="M5" s="660"/>
      <c r="N5" s="660"/>
      <c r="O5" s="660"/>
    </row>
    <row r="6" spans="1:16" ht="6" customHeight="1" x14ac:dyDescent="0.3">
      <c r="B6" s="667"/>
      <c r="C6" s="667"/>
      <c r="D6" s="660"/>
      <c r="E6" s="661"/>
      <c r="F6" s="664"/>
      <c r="G6" s="664"/>
      <c r="H6" s="661"/>
      <c r="I6" s="661"/>
      <c r="J6" s="661"/>
      <c r="K6" s="660"/>
      <c r="L6" s="660"/>
      <c r="M6" s="660"/>
      <c r="N6" s="660"/>
      <c r="O6" s="660"/>
    </row>
    <row r="7" spans="1:16" ht="24.75" customHeight="1" x14ac:dyDescent="0.3">
      <c r="A7" s="794" t="s">
        <v>706</v>
      </c>
      <c r="B7" s="1311"/>
      <c r="C7" s="1808" t="s">
        <v>821</v>
      </c>
      <c r="D7" s="1808"/>
      <c r="E7" s="1808"/>
      <c r="F7" s="1808"/>
      <c r="G7" s="1809"/>
      <c r="H7" s="1809"/>
      <c r="I7" s="1809"/>
      <c r="J7" s="1809"/>
      <c r="K7" s="1809"/>
      <c r="L7" s="1810"/>
      <c r="M7" s="1810"/>
      <c r="N7" s="1810"/>
      <c r="O7" s="1810"/>
    </row>
    <row r="8" spans="1:16" ht="23.25" customHeight="1" thickBot="1" x14ac:dyDescent="0.35">
      <c r="A8" s="666" t="s">
        <v>708</v>
      </c>
      <c r="B8" s="660"/>
      <c r="C8" s="660"/>
      <c r="D8" s="660"/>
      <c r="E8" s="661"/>
      <c r="F8" s="664"/>
      <c r="G8" s="664"/>
      <c r="H8" s="661"/>
      <c r="I8" s="661"/>
      <c r="J8" s="661"/>
      <c r="K8" s="660"/>
      <c r="L8" s="660"/>
      <c r="M8" s="660"/>
      <c r="N8" s="660"/>
      <c r="O8" s="660"/>
    </row>
    <row r="9" spans="1:16" ht="12.9" thickBot="1" x14ac:dyDescent="0.35">
      <c r="A9" s="1759" t="s">
        <v>709</v>
      </c>
      <c r="B9" s="1785" t="s">
        <v>710</v>
      </c>
      <c r="C9" s="1312" t="s">
        <v>0</v>
      </c>
      <c r="D9" s="670" t="s">
        <v>711</v>
      </c>
      <c r="E9" s="671" t="s">
        <v>712</v>
      </c>
      <c r="F9" s="1813" t="s">
        <v>713</v>
      </c>
      <c r="G9" s="1788"/>
      <c r="H9" s="1788"/>
      <c r="I9" s="1789"/>
      <c r="J9" s="670" t="s">
        <v>714</v>
      </c>
      <c r="K9" s="671" t="s">
        <v>715</v>
      </c>
      <c r="M9" s="1313" t="s">
        <v>716</v>
      </c>
      <c r="N9" s="1313" t="s">
        <v>717</v>
      </c>
      <c r="O9" s="1313" t="s">
        <v>716</v>
      </c>
    </row>
    <row r="10" spans="1:16" ht="12.9" thickBot="1" x14ac:dyDescent="0.35">
      <c r="A10" s="1811"/>
      <c r="B10" s="1812"/>
      <c r="C10" s="677" t="s">
        <v>718</v>
      </c>
      <c r="D10" s="674">
        <v>2021</v>
      </c>
      <c r="E10" s="677">
        <v>2021</v>
      </c>
      <c r="F10" s="675" t="s">
        <v>719</v>
      </c>
      <c r="G10" s="676" t="s">
        <v>720</v>
      </c>
      <c r="H10" s="676" t="s">
        <v>721</v>
      </c>
      <c r="I10" s="1314" t="s">
        <v>722</v>
      </c>
      <c r="J10" s="674" t="s">
        <v>723</v>
      </c>
      <c r="K10" s="677" t="s">
        <v>724</v>
      </c>
      <c r="M10" s="1315" t="s">
        <v>725</v>
      </c>
      <c r="N10" s="1316" t="s">
        <v>726</v>
      </c>
      <c r="O10" s="1316" t="s">
        <v>727</v>
      </c>
    </row>
    <row r="11" spans="1:16" x14ac:dyDescent="0.3">
      <c r="A11" s="805" t="s">
        <v>799</v>
      </c>
      <c r="B11" s="1317"/>
      <c r="C11" s="1318">
        <v>15</v>
      </c>
      <c r="D11" s="356">
        <v>13</v>
      </c>
      <c r="E11" s="1319">
        <v>14</v>
      </c>
      <c r="F11" s="1320">
        <v>15</v>
      </c>
      <c r="G11" s="1321">
        <f>M11</f>
        <v>13</v>
      </c>
      <c r="H11" s="1322">
        <f>N11</f>
        <v>14</v>
      </c>
      <c r="I11" s="1323">
        <f>O11</f>
        <v>14</v>
      </c>
      <c r="J11" s="1324" t="s">
        <v>729</v>
      </c>
      <c r="K11" s="1325" t="s">
        <v>729</v>
      </c>
      <c r="L11" s="816"/>
      <c r="M11" s="1326">
        <v>13</v>
      </c>
      <c r="N11" s="1327">
        <v>14</v>
      </c>
      <c r="O11" s="1328">
        <v>14</v>
      </c>
    </row>
    <row r="12" spans="1:16" ht="12.9" thickBot="1" x14ac:dyDescent="0.35">
      <c r="A12" s="820" t="s">
        <v>800</v>
      </c>
      <c r="B12" s="821"/>
      <c r="C12" s="1329">
        <v>13.07</v>
      </c>
      <c r="D12" s="371">
        <v>12.12</v>
      </c>
      <c r="E12" s="1330">
        <v>12.5</v>
      </c>
      <c r="F12" s="1331">
        <v>13.07</v>
      </c>
      <c r="G12" s="1332">
        <f t="shared" ref="G12:I23" si="0">M12</f>
        <v>11.47</v>
      </c>
      <c r="H12" s="1333">
        <f>N12</f>
        <v>11.62</v>
      </c>
      <c r="I12" s="1334">
        <f>O12</f>
        <v>12.49</v>
      </c>
      <c r="J12" s="1335"/>
      <c r="K12" s="1336" t="s">
        <v>729</v>
      </c>
      <c r="L12" s="816"/>
      <c r="M12" s="1337">
        <v>11.47</v>
      </c>
      <c r="N12" s="1338">
        <v>11.62</v>
      </c>
      <c r="O12" s="1339">
        <v>12.49</v>
      </c>
    </row>
    <row r="13" spans="1:16" x14ac:dyDescent="0.3">
      <c r="A13" s="834" t="s">
        <v>786</v>
      </c>
      <c r="B13" s="835" t="s">
        <v>732</v>
      </c>
      <c r="C13" s="1340">
        <v>4330</v>
      </c>
      <c r="D13" s="356" t="s">
        <v>729</v>
      </c>
      <c r="E13" s="1341" t="s">
        <v>729</v>
      </c>
      <c r="F13" s="1341">
        <v>4268</v>
      </c>
      <c r="G13" s="1321">
        <f t="shared" si="0"/>
        <v>4268</v>
      </c>
      <c r="H13" s="1321">
        <f>N13</f>
        <v>4295</v>
      </c>
      <c r="I13" s="1322">
        <f>O13</f>
        <v>4381</v>
      </c>
      <c r="J13" s="1342" t="s">
        <v>729</v>
      </c>
      <c r="K13" s="1342" t="s">
        <v>729</v>
      </c>
      <c r="L13" s="816"/>
      <c r="M13" s="1343">
        <v>4268</v>
      </c>
      <c r="N13" s="1340">
        <v>4295</v>
      </c>
      <c r="O13" s="1344">
        <v>4381</v>
      </c>
    </row>
    <row r="14" spans="1:16" x14ac:dyDescent="0.3">
      <c r="A14" s="841" t="s">
        <v>787</v>
      </c>
      <c r="B14" s="842" t="s">
        <v>734</v>
      </c>
      <c r="C14" s="1340">
        <v>4072</v>
      </c>
      <c r="D14" s="540" t="s">
        <v>729</v>
      </c>
      <c r="E14" s="1345" t="s">
        <v>729</v>
      </c>
      <c r="F14" s="1341">
        <v>4021</v>
      </c>
      <c r="G14" s="1346">
        <f t="shared" si="0"/>
        <v>4033</v>
      </c>
      <c r="H14" s="1346">
        <f t="shared" si="0"/>
        <v>4073</v>
      </c>
      <c r="I14" s="1347">
        <f t="shared" si="0"/>
        <v>4171</v>
      </c>
      <c r="J14" s="1342" t="s">
        <v>729</v>
      </c>
      <c r="K14" s="1342" t="s">
        <v>729</v>
      </c>
      <c r="L14" s="816"/>
      <c r="M14" s="1348">
        <v>4033</v>
      </c>
      <c r="N14" s="1340">
        <v>4073</v>
      </c>
      <c r="O14" s="1344">
        <v>4171</v>
      </c>
    </row>
    <row r="15" spans="1:16" x14ac:dyDescent="0.3">
      <c r="A15" s="841" t="s">
        <v>735</v>
      </c>
      <c r="B15" s="842" t="s">
        <v>736</v>
      </c>
      <c r="C15" s="1340">
        <v>51</v>
      </c>
      <c r="D15" s="540" t="s">
        <v>729</v>
      </c>
      <c r="E15" s="1345" t="s">
        <v>729</v>
      </c>
      <c r="F15" s="1341">
        <v>55</v>
      </c>
      <c r="G15" s="1346">
        <f t="shared" si="0"/>
        <v>40</v>
      </c>
      <c r="H15" s="1346">
        <f t="shared" si="0"/>
        <v>57</v>
      </c>
      <c r="I15" s="1347">
        <f t="shared" si="0"/>
        <v>57</v>
      </c>
      <c r="J15" s="1342" t="s">
        <v>729</v>
      </c>
      <c r="K15" s="1342" t="s">
        <v>729</v>
      </c>
      <c r="L15" s="816"/>
      <c r="M15" s="1348">
        <v>40</v>
      </c>
      <c r="N15" s="1340">
        <v>57</v>
      </c>
      <c r="O15" s="1344">
        <v>57</v>
      </c>
    </row>
    <row r="16" spans="1:16" x14ac:dyDescent="0.3">
      <c r="A16" s="841" t="s">
        <v>737</v>
      </c>
      <c r="B16" s="842" t="s">
        <v>729</v>
      </c>
      <c r="C16" s="1340">
        <v>669</v>
      </c>
      <c r="D16" s="540" t="s">
        <v>729</v>
      </c>
      <c r="E16" s="1345" t="s">
        <v>729</v>
      </c>
      <c r="F16" s="1341">
        <v>2665</v>
      </c>
      <c r="G16" s="1346">
        <f t="shared" si="0"/>
        <v>4205</v>
      </c>
      <c r="H16" s="1346">
        <f t="shared" si="0"/>
        <v>5520</v>
      </c>
      <c r="I16" s="1347">
        <f t="shared" si="0"/>
        <v>772</v>
      </c>
      <c r="J16" s="1342" t="s">
        <v>729</v>
      </c>
      <c r="K16" s="1342" t="s">
        <v>729</v>
      </c>
      <c r="L16" s="816"/>
      <c r="M16" s="1348">
        <v>4205</v>
      </c>
      <c r="N16" s="1340">
        <v>5520</v>
      </c>
      <c r="O16" s="1344">
        <v>772</v>
      </c>
    </row>
    <row r="17" spans="1:15" ht="12.9" thickBot="1" x14ac:dyDescent="0.35">
      <c r="A17" s="848" t="s">
        <v>738</v>
      </c>
      <c r="B17" s="1349" t="s">
        <v>739</v>
      </c>
      <c r="C17" s="1350">
        <v>1066</v>
      </c>
      <c r="D17" s="547" t="s">
        <v>729</v>
      </c>
      <c r="E17" s="1351" t="s">
        <v>729</v>
      </c>
      <c r="F17" s="1341">
        <v>1640</v>
      </c>
      <c r="G17" s="1352">
        <f t="shared" si="0"/>
        <v>2368</v>
      </c>
      <c r="H17" s="1346">
        <f t="shared" si="0"/>
        <v>2003</v>
      </c>
      <c r="I17" s="1353">
        <f t="shared" si="0"/>
        <v>1362</v>
      </c>
      <c r="J17" s="1325" t="s">
        <v>729</v>
      </c>
      <c r="K17" s="1325" t="s">
        <v>729</v>
      </c>
      <c r="L17" s="816"/>
      <c r="M17" s="1354">
        <v>2368</v>
      </c>
      <c r="N17" s="1350">
        <v>2003</v>
      </c>
      <c r="O17" s="1355">
        <v>1362</v>
      </c>
    </row>
    <row r="18" spans="1:15" ht="12.9" thickBot="1" x14ac:dyDescent="0.35">
      <c r="A18" s="1356" t="s">
        <v>740</v>
      </c>
      <c r="B18" s="1357"/>
      <c r="C18" s="1358">
        <f t="shared" ref="C18" si="1">C13-C14+C15+C16+C17</f>
        <v>2044</v>
      </c>
      <c r="D18" s="407" t="s">
        <v>729</v>
      </c>
      <c r="E18" s="1359" t="s">
        <v>729</v>
      </c>
      <c r="F18" s="1359">
        <f>F13-F14+F15+F16+F17</f>
        <v>4607</v>
      </c>
      <c r="G18" s="1359">
        <f>G13-G14+G15+G16+G17</f>
        <v>6848</v>
      </c>
      <c r="H18" s="1359">
        <f>H13-H14+H15+H16+H17</f>
        <v>7802</v>
      </c>
      <c r="I18" s="1358">
        <f>I13-I14+I15+I16+I17</f>
        <v>2401</v>
      </c>
      <c r="J18" s="1360" t="s">
        <v>729</v>
      </c>
      <c r="K18" s="1360" t="s">
        <v>729</v>
      </c>
      <c r="L18" s="816"/>
      <c r="M18" s="1358">
        <f>M13-M14+M15+M16+M17</f>
        <v>6848</v>
      </c>
      <c r="N18" s="1358">
        <f t="shared" ref="N18:O18" si="2">N13-N14+N15+N16+N17</f>
        <v>7802</v>
      </c>
      <c r="O18" s="1358">
        <f t="shared" si="2"/>
        <v>2401</v>
      </c>
    </row>
    <row r="19" spans="1:15" x14ac:dyDescent="0.3">
      <c r="A19" s="848" t="s">
        <v>741</v>
      </c>
      <c r="B19" s="1361">
        <v>401</v>
      </c>
      <c r="C19" s="1350">
        <v>211</v>
      </c>
      <c r="D19" s="356" t="s">
        <v>729</v>
      </c>
      <c r="E19" s="1341" t="s">
        <v>729</v>
      </c>
      <c r="F19" s="1362">
        <v>199</v>
      </c>
      <c r="G19" s="1363">
        <f t="shared" si="0"/>
        <v>187</v>
      </c>
      <c r="H19" s="1346">
        <f t="shared" si="0"/>
        <v>175</v>
      </c>
      <c r="I19" s="1347">
        <f t="shared" si="0"/>
        <v>163</v>
      </c>
      <c r="J19" s="1325" t="s">
        <v>729</v>
      </c>
      <c r="K19" s="1325" t="s">
        <v>729</v>
      </c>
      <c r="L19" s="816"/>
      <c r="M19" s="1364">
        <v>187</v>
      </c>
      <c r="N19" s="1350">
        <v>175</v>
      </c>
      <c r="O19" s="1355">
        <v>163</v>
      </c>
    </row>
    <row r="20" spans="1:15" x14ac:dyDescent="0.3">
      <c r="A20" s="841" t="s">
        <v>742</v>
      </c>
      <c r="B20" s="842" t="s">
        <v>743</v>
      </c>
      <c r="C20" s="1340">
        <v>361</v>
      </c>
      <c r="D20" s="540" t="s">
        <v>729</v>
      </c>
      <c r="E20" s="1345" t="s">
        <v>729</v>
      </c>
      <c r="F20" s="1345">
        <v>328</v>
      </c>
      <c r="G20" s="1346">
        <f t="shared" si="0"/>
        <v>366</v>
      </c>
      <c r="H20" s="1346">
        <f t="shared" si="0"/>
        <v>387</v>
      </c>
      <c r="I20" s="1347">
        <f t="shared" si="0"/>
        <v>593</v>
      </c>
      <c r="J20" s="1342" t="s">
        <v>729</v>
      </c>
      <c r="K20" s="1342" t="s">
        <v>729</v>
      </c>
      <c r="L20" s="816"/>
      <c r="M20" s="1348">
        <v>366</v>
      </c>
      <c r="N20" s="1340">
        <v>387</v>
      </c>
      <c r="O20" s="1344">
        <v>593</v>
      </c>
    </row>
    <row r="21" spans="1:15" x14ac:dyDescent="0.3">
      <c r="A21" s="841" t="s">
        <v>744</v>
      </c>
      <c r="B21" s="842" t="s">
        <v>729</v>
      </c>
      <c r="C21" s="1340">
        <v>414</v>
      </c>
      <c r="D21" s="540" t="s">
        <v>729</v>
      </c>
      <c r="E21" s="1345" t="s">
        <v>729</v>
      </c>
      <c r="F21" s="1345">
        <v>477</v>
      </c>
      <c r="G21" s="1346">
        <f t="shared" si="0"/>
        <v>477</v>
      </c>
      <c r="H21" s="1346">
        <f t="shared" si="0"/>
        <v>788</v>
      </c>
      <c r="I21" s="1347">
        <f t="shared" si="0"/>
        <v>541</v>
      </c>
      <c r="J21" s="1342" t="s">
        <v>729</v>
      </c>
      <c r="K21" s="1342" t="s">
        <v>729</v>
      </c>
      <c r="L21" s="816"/>
      <c r="M21" s="1348">
        <v>477</v>
      </c>
      <c r="N21" s="1340">
        <v>788</v>
      </c>
      <c r="O21" s="1344">
        <v>541</v>
      </c>
    </row>
    <row r="22" spans="1:15" x14ac:dyDescent="0.3">
      <c r="A22" s="841" t="s">
        <v>745</v>
      </c>
      <c r="B22" s="842" t="s">
        <v>729</v>
      </c>
      <c r="C22" s="1340">
        <v>1056</v>
      </c>
      <c r="D22" s="540" t="s">
        <v>729</v>
      </c>
      <c r="E22" s="1345" t="s">
        <v>729</v>
      </c>
      <c r="F22" s="1345">
        <v>3545</v>
      </c>
      <c r="G22" s="1346">
        <f t="shared" si="0"/>
        <v>5706</v>
      </c>
      <c r="H22" s="1346">
        <f t="shared" si="0"/>
        <v>6407</v>
      </c>
      <c r="I22" s="1347">
        <f t="shared" si="0"/>
        <v>1104</v>
      </c>
      <c r="J22" s="1342" t="s">
        <v>729</v>
      </c>
      <c r="K22" s="1342" t="s">
        <v>729</v>
      </c>
      <c r="L22" s="816"/>
      <c r="M22" s="1348">
        <v>5706</v>
      </c>
      <c r="N22" s="1340">
        <v>6407</v>
      </c>
      <c r="O22" s="1344">
        <v>1104</v>
      </c>
    </row>
    <row r="23" spans="1:15" ht="12.9" thickBot="1" x14ac:dyDescent="0.35">
      <c r="A23" s="820" t="s">
        <v>746</v>
      </c>
      <c r="B23" s="866" t="s">
        <v>729</v>
      </c>
      <c r="C23" s="1365">
        <v>0</v>
      </c>
      <c r="D23" s="547" t="s">
        <v>729</v>
      </c>
      <c r="E23" s="1351" t="s">
        <v>729</v>
      </c>
      <c r="F23" s="1351">
        <v>0</v>
      </c>
      <c r="G23" s="1352">
        <f t="shared" si="0"/>
        <v>0</v>
      </c>
      <c r="H23" s="1366">
        <f t="shared" si="0"/>
        <v>0</v>
      </c>
      <c r="I23" s="1353">
        <f t="shared" si="0"/>
        <v>0</v>
      </c>
      <c r="J23" s="1367" t="s">
        <v>729</v>
      </c>
      <c r="K23" s="1367" t="s">
        <v>729</v>
      </c>
      <c r="L23" s="816"/>
      <c r="M23" s="1368">
        <v>0</v>
      </c>
      <c r="N23" s="1365">
        <v>0</v>
      </c>
      <c r="O23" s="1369">
        <v>0</v>
      </c>
    </row>
    <row r="24" spans="1:15" ht="14.15" x14ac:dyDescent="0.35">
      <c r="A24" s="874" t="s">
        <v>747</v>
      </c>
      <c r="B24" s="1370" t="s">
        <v>729</v>
      </c>
      <c r="C24" s="1371">
        <v>7108</v>
      </c>
      <c r="D24" s="590">
        <v>6690</v>
      </c>
      <c r="E24" s="1372">
        <v>7677</v>
      </c>
      <c r="F24" s="1373">
        <v>1661</v>
      </c>
      <c r="G24" s="1374">
        <f>M24-F24</f>
        <v>1998</v>
      </c>
      <c r="H24" s="1375">
        <f>N24-M24</f>
        <v>1786</v>
      </c>
      <c r="I24" s="1375">
        <f>O24-N24</f>
        <v>2232</v>
      </c>
      <c r="J24" s="1376">
        <f t="shared" ref="J24:J47" si="3">SUM(F24:I24)</f>
        <v>7677</v>
      </c>
      <c r="K24" s="1377">
        <f t="shared" ref="K24:K47" si="4">(J24/E24)*100</f>
        <v>100</v>
      </c>
      <c r="L24" s="816"/>
      <c r="M24" s="1343">
        <v>3659</v>
      </c>
      <c r="N24" s="1378">
        <v>5445</v>
      </c>
      <c r="O24" s="1379">
        <v>7677</v>
      </c>
    </row>
    <row r="25" spans="1:15" ht="14.15" x14ac:dyDescent="0.35">
      <c r="A25" s="841" t="s">
        <v>748</v>
      </c>
      <c r="B25" s="1380" t="s">
        <v>729</v>
      </c>
      <c r="C25" s="1381">
        <v>0</v>
      </c>
      <c r="D25" s="598">
        <v>0</v>
      </c>
      <c r="E25" s="1382">
        <v>0</v>
      </c>
      <c r="F25" s="1383">
        <v>0</v>
      </c>
      <c r="G25" s="1384">
        <f t="shared" ref="G25:G42" si="5">M25-F25</f>
        <v>0</v>
      </c>
      <c r="H25" s="1385">
        <f t="shared" ref="H25:I42" si="6">N25-M25</f>
        <v>0</v>
      </c>
      <c r="I25" s="1385">
        <f t="shared" si="6"/>
        <v>0</v>
      </c>
      <c r="J25" s="1386">
        <f t="shared" si="3"/>
        <v>0</v>
      </c>
      <c r="K25" s="1387" t="e">
        <f t="shared" si="4"/>
        <v>#DIV/0!</v>
      </c>
      <c r="L25" s="816"/>
      <c r="M25" s="1348">
        <v>0</v>
      </c>
      <c r="N25" s="1388">
        <v>0</v>
      </c>
      <c r="O25" s="1389">
        <v>0</v>
      </c>
    </row>
    <row r="26" spans="1:15" ht="14.6" thickBot="1" x14ac:dyDescent="0.4">
      <c r="A26" s="820" t="s">
        <v>749</v>
      </c>
      <c r="B26" s="1390">
        <v>672</v>
      </c>
      <c r="C26" s="1391">
        <v>1045</v>
      </c>
      <c r="D26" s="607">
        <v>990</v>
      </c>
      <c r="E26" s="1392">
        <v>990</v>
      </c>
      <c r="F26" s="1393">
        <v>248</v>
      </c>
      <c r="G26" s="1394">
        <f t="shared" si="5"/>
        <v>248</v>
      </c>
      <c r="H26" s="1395">
        <f t="shared" si="6"/>
        <v>247</v>
      </c>
      <c r="I26" s="1395">
        <f t="shared" si="6"/>
        <v>247</v>
      </c>
      <c r="J26" s="1396">
        <f t="shared" si="3"/>
        <v>990</v>
      </c>
      <c r="K26" s="1397">
        <f t="shared" si="4"/>
        <v>100</v>
      </c>
      <c r="L26" s="816"/>
      <c r="M26" s="1354">
        <v>496</v>
      </c>
      <c r="N26" s="1398">
        <v>743</v>
      </c>
      <c r="O26" s="1399">
        <v>990</v>
      </c>
    </row>
    <row r="27" spans="1:15" ht="14.15" x14ac:dyDescent="0.35">
      <c r="A27" s="834" t="s">
        <v>750</v>
      </c>
      <c r="B27" s="1400">
        <v>501</v>
      </c>
      <c r="C27" s="1364">
        <v>396</v>
      </c>
      <c r="D27" s="616">
        <v>590</v>
      </c>
      <c r="E27" s="1401">
        <v>500</v>
      </c>
      <c r="F27" s="1402">
        <v>110</v>
      </c>
      <c r="G27" s="1403">
        <f t="shared" si="5"/>
        <v>162</v>
      </c>
      <c r="H27" s="1404">
        <f t="shared" si="6"/>
        <v>69</v>
      </c>
      <c r="I27" s="1403">
        <f t="shared" si="6"/>
        <v>159</v>
      </c>
      <c r="J27" s="1405">
        <f t="shared" si="3"/>
        <v>500</v>
      </c>
      <c r="K27" s="1406">
        <f t="shared" si="4"/>
        <v>100</v>
      </c>
      <c r="L27" s="816"/>
      <c r="M27" s="1364">
        <v>272</v>
      </c>
      <c r="N27" s="1407">
        <v>341</v>
      </c>
      <c r="O27" s="1408">
        <v>500</v>
      </c>
    </row>
    <row r="28" spans="1:15" ht="14.15" x14ac:dyDescent="0.35">
      <c r="A28" s="841" t="s">
        <v>751</v>
      </c>
      <c r="B28" s="1380">
        <v>502</v>
      </c>
      <c r="C28" s="1348">
        <v>288</v>
      </c>
      <c r="D28" s="622">
        <v>295</v>
      </c>
      <c r="E28" s="1409">
        <v>310</v>
      </c>
      <c r="F28" s="1410">
        <v>72</v>
      </c>
      <c r="G28" s="1347">
        <f t="shared" si="5"/>
        <v>68</v>
      </c>
      <c r="H28" s="1404">
        <f t="shared" si="6"/>
        <v>70</v>
      </c>
      <c r="I28" s="1403">
        <f t="shared" si="6"/>
        <v>100</v>
      </c>
      <c r="J28" s="1386">
        <f t="shared" si="3"/>
        <v>310</v>
      </c>
      <c r="K28" s="1387">
        <f t="shared" si="4"/>
        <v>100</v>
      </c>
      <c r="L28" s="816"/>
      <c r="M28" s="1348">
        <v>140</v>
      </c>
      <c r="N28" s="1388">
        <v>210</v>
      </c>
      <c r="O28" s="1389">
        <v>310</v>
      </c>
    </row>
    <row r="29" spans="1:15" ht="14.15" x14ac:dyDescent="0.35">
      <c r="A29" s="841" t="s">
        <v>752</v>
      </c>
      <c r="B29" s="1380">
        <v>504</v>
      </c>
      <c r="C29" s="1348">
        <v>0</v>
      </c>
      <c r="D29" s="622">
        <v>0</v>
      </c>
      <c r="E29" s="1409">
        <v>0</v>
      </c>
      <c r="F29" s="1410">
        <v>0</v>
      </c>
      <c r="G29" s="1347">
        <f t="shared" si="5"/>
        <v>0</v>
      </c>
      <c r="H29" s="1404">
        <f t="shared" si="6"/>
        <v>0</v>
      </c>
      <c r="I29" s="1403">
        <f t="shared" si="6"/>
        <v>0</v>
      </c>
      <c r="J29" s="1386">
        <f t="shared" si="3"/>
        <v>0</v>
      </c>
      <c r="K29" s="1387" t="e">
        <f t="shared" si="4"/>
        <v>#DIV/0!</v>
      </c>
      <c r="L29" s="816"/>
      <c r="M29" s="1348">
        <v>0</v>
      </c>
      <c r="N29" s="1388">
        <v>0</v>
      </c>
      <c r="O29" s="1389">
        <v>0</v>
      </c>
    </row>
    <row r="30" spans="1:15" ht="14.15" x14ac:dyDescent="0.35">
      <c r="A30" s="841" t="s">
        <v>753</v>
      </c>
      <c r="B30" s="1380">
        <v>511</v>
      </c>
      <c r="C30" s="1348">
        <v>216</v>
      </c>
      <c r="D30" s="622">
        <v>180</v>
      </c>
      <c r="E30" s="1409">
        <v>280</v>
      </c>
      <c r="F30" s="1410">
        <v>7</v>
      </c>
      <c r="G30" s="1347">
        <f t="shared" si="5"/>
        <v>11</v>
      </c>
      <c r="H30" s="1404">
        <f t="shared" si="6"/>
        <v>145</v>
      </c>
      <c r="I30" s="1403">
        <f t="shared" si="6"/>
        <v>109</v>
      </c>
      <c r="J30" s="1386">
        <f t="shared" si="3"/>
        <v>272</v>
      </c>
      <c r="K30" s="1387">
        <f t="shared" si="4"/>
        <v>97.142857142857139</v>
      </c>
      <c r="L30" s="816"/>
      <c r="M30" s="1348">
        <v>18</v>
      </c>
      <c r="N30" s="1388">
        <v>163</v>
      </c>
      <c r="O30" s="1389">
        <v>272</v>
      </c>
    </row>
    <row r="31" spans="1:15" ht="14.15" x14ac:dyDescent="0.35">
      <c r="A31" s="841" t="s">
        <v>754</v>
      </c>
      <c r="B31" s="1380">
        <v>518</v>
      </c>
      <c r="C31" s="1348">
        <v>372</v>
      </c>
      <c r="D31" s="622">
        <v>403</v>
      </c>
      <c r="E31" s="1409">
        <v>300</v>
      </c>
      <c r="F31" s="1410">
        <v>78</v>
      </c>
      <c r="G31" s="1347">
        <f t="shared" si="5"/>
        <v>57</v>
      </c>
      <c r="H31" s="1404">
        <f t="shared" si="6"/>
        <v>82</v>
      </c>
      <c r="I31" s="1403">
        <f t="shared" si="6"/>
        <v>79</v>
      </c>
      <c r="J31" s="1386">
        <f t="shared" si="3"/>
        <v>296</v>
      </c>
      <c r="K31" s="1387">
        <f t="shared" si="4"/>
        <v>98.666666666666671</v>
      </c>
      <c r="L31" s="816"/>
      <c r="M31" s="1348">
        <v>135</v>
      </c>
      <c r="N31" s="1388">
        <v>217</v>
      </c>
      <c r="O31" s="1389">
        <v>296</v>
      </c>
    </row>
    <row r="32" spans="1:15" ht="14.15" x14ac:dyDescent="0.35">
      <c r="A32" s="841" t="s">
        <v>755</v>
      </c>
      <c r="B32" s="1380">
        <v>521</v>
      </c>
      <c r="C32" s="1348">
        <v>4540</v>
      </c>
      <c r="D32" s="622">
        <v>4180</v>
      </c>
      <c r="E32" s="1409">
        <v>4941</v>
      </c>
      <c r="F32" s="1410">
        <v>1054</v>
      </c>
      <c r="G32" s="1347">
        <f t="shared" si="5"/>
        <v>1321</v>
      </c>
      <c r="H32" s="1404">
        <f t="shared" si="6"/>
        <v>1143</v>
      </c>
      <c r="I32" s="1403">
        <f t="shared" si="6"/>
        <v>1423</v>
      </c>
      <c r="J32" s="1386">
        <f t="shared" si="3"/>
        <v>4941</v>
      </c>
      <c r="K32" s="1387">
        <f t="shared" si="4"/>
        <v>100</v>
      </c>
      <c r="L32" s="816"/>
      <c r="M32" s="1348">
        <v>2375</v>
      </c>
      <c r="N32" s="1388">
        <v>3518</v>
      </c>
      <c r="O32" s="1389">
        <v>4941</v>
      </c>
    </row>
    <row r="33" spans="1:15" ht="14.15" x14ac:dyDescent="0.35">
      <c r="A33" s="841" t="s">
        <v>756</v>
      </c>
      <c r="B33" s="1380" t="s">
        <v>757</v>
      </c>
      <c r="C33" s="1348">
        <v>1756</v>
      </c>
      <c r="D33" s="622">
        <v>1690</v>
      </c>
      <c r="E33" s="1409">
        <v>1817</v>
      </c>
      <c r="F33" s="1410">
        <v>398</v>
      </c>
      <c r="G33" s="1347">
        <f t="shared" si="5"/>
        <v>478</v>
      </c>
      <c r="H33" s="1404">
        <f t="shared" si="6"/>
        <v>414</v>
      </c>
      <c r="I33" s="1403">
        <f t="shared" si="6"/>
        <v>653</v>
      </c>
      <c r="J33" s="1386">
        <f t="shared" si="3"/>
        <v>1943</v>
      </c>
      <c r="K33" s="1387">
        <f t="shared" si="4"/>
        <v>106.9345074298294</v>
      </c>
      <c r="L33" s="816"/>
      <c r="M33" s="1348">
        <v>876</v>
      </c>
      <c r="N33" s="1388">
        <v>1290</v>
      </c>
      <c r="O33" s="1389">
        <v>1943</v>
      </c>
    </row>
    <row r="34" spans="1:15" ht="14.15" x14ac:dyDescent="0.35">
      <c r="A34" s="841" t="s">
        <v>758</v>
      </c>
      <c r="B34" s="1380">
        <v>557</v>
      </c>
      <c r="C34" s="1348">
        <v>0</v>
      </c>
      <c r="D34" s="622">
        <v>0</v>
      </c>
      <c r="E34" s="1409">
        <v>0</v>
      </c>
      <c r="F34" s="1410">
        <v>0</v>
      </c>
      <c r="G34" s="1347">
        <f t="shared" si="5"/>
        <v>0</v>
      </c>
      <c r="H34" s="1404">
        <f t="shared" si="6"/>
        <v>0</v>
      </c>
      <c r="I34" s="1403">
        <f t="shared" si="6"/>
        <v>0</v>
      </c>
      <c r="J34" s="1386">
        <f t="shared" si="3"/>
        <v>0</v>
      </c>
      <c r="K34" s="1387" t="e">
        <f t="shared" si="4"/>
        <v>#DIV/0!</v>
      </c>
      <c r="L34" s="816"/>
      <c r="M34" s="1348">
        <v>0</v>
      </c>
      <c r="N34" s="1388">
        <v>0</v>
      </c>
      <c r="O34" s="1389">
        <v>0</v>
      </c>
    </row>
    <row r="35" spans="1:15" ht="14.15" x14ac:dyDescent="0.35">
      <c r="A35" s="841" t="s">
        <v>759</v>
      </c>
      <c r="B35" s="1380">
        <v>551</v>
      </c>
      <c r="C35" s="1348">
        <v>43</v>
      </c>
      <c r="D35" s="622">
        <v>48</v>
      </c>
      <c r="E35" s="1409">
        <v>48</v>
      </c>
      <c r="F35" s="1410">
        <v>12</v>
      </c>
      <c r="G35" s="1347">
        <f t="shared" si="5"/>
        <v>12</v>
      </c>
      <c r="H35" s="1404">
        <f t="shared" si="6"/>
        <v>12</v>
      </c>
      <c r="I35" s="1403">
        <f t="shared" si="6"/>
        <v>12</v>
      </c>
      <c r="J35" s="1386">
        <f t="shared" si="3"/>
        <v>48</v>
      </c>
      <c r="K35" s="1387">
        <f t="shared" si="4"/>
        <v>100</v>
      </c>
      <c r="L35" s="816"/>
      <c r="M35" s="1348">
        <v>24</v>
      </c>
      <c r="N35" s="1388">
        <v>36</v>
      </c>
      <c r="O35" s="1389">
        <v>48</v>
      </c>
    </row>
    <row r="36" spans="1:15" ht="14.6" thickBot="1" x14ac:dyDescent="0.4">
      <c r="A36" s="923" t="s">
        <v>760</v>
      </c>
      <c r="B36" s="1411" t="s">
        <v>761</v>
      </c>
      <c r="C36" s="1368">
        <v>22</v>
      </c>
      <c r="D36" s="626">
        <v>89</v>
      </c>
      <c r="E36" s="1412">
        <v>61</v>
      </c>
      <c r="F36" s="1413">
        <v>7</v>
      </c>
      <c r="G36" s="1347">
        <f t="shared" si="5"/>
        <v>0</v>
      </c>
      <c r="H36" s="1404">
        <f t="shared" si="6"/>
        <v>27</v>
      </c>
      <c r="I36" s="1403">
        <f t="shared" si="6"/>
        <v>-109</v>
      </c>
      <c r="J36" s="1396">
        <f t="shared" si="3"/>
        <v>-75</v>
      </c>
      <c r="K36" s="1397">
        <f t="shared" si="4"/>
        <v>-122.95081967213115</v>
      </c>
      <c r="L36" s="816"/>
      <c r="M36" s="1368">
        <v>7</v>
      </c>
      <c r="N36" s="1414">
        <v>34</v>
      </c>
      <c r="O36" s="1415">
        <v>-75</v>
      </c>
    </row>
    <row r="37" spans="1:15" ht="14.6" thickBot="1" x14ac:dyDescent="0.4">
      <c r="A37" s="1416" t="s">
        <v>762</v>
      </c>
      <c r="B37" s="1417"/>
      <c r="C37" s="1418">
        <f t="shared" ref="C37" si="7">SUM(C27:C36)</f>
        <v>7633</v>
      </c>
      <c r="D37" s="633">
        <f t="shared" ref="D37:I37" si="8">SUM(D27:D36)</f>
        <v>7475</v>
      </c>
      <c r="E37" s="1419">
        <f t="shared" si="8"/>
        <v>8257</v>
      </c>
      <c r="F37" s="1419">
        <f t="shared" si="8"/>
        <v>1738</v>
      </c>
      <c r="G37" s="1419">
        <f t="shared" si="8"/>
        <v>2109</v>
      </c>
      <c r="H37" s="1419">
        <f t="shared" si="8"/>
        <v>1962</v>
      </c>
      <c r="I37" s="1420">
        <f t="shared" si="8"/>
        <v>2426</v>
      </c>
      <c r="J37" s="1418">
        <f t="shared" si="3"/>
        <v>8235</v>
      </c>
      <c r="K37" s="1421">
        <f t="shared" si="4"/>
        <v>99.733559404141943</v>
      </c>
      <c r="L37" s="816"/>
      <c r="M37" s="1418">
        <f>SUM(M27:M36)</f>
        <v>3847</v>
      </c>
      <c r="N37" s="1418">
        <f t="shared" ref="N37:O37" si="9">SUM(N27:N36)</f>
        <v>5809</v>
      </c>
      <c r="O37" s="1418">
        <f t="shared" si="9"/>
        <v>8235</v>
      </c>
    </row>
    <row r="38" spans="1:15" ht="14.15" x14ac:dyDescent="0.35">
      <c r="A38" s="939" t="s">
        <v>763</v>
      </c>
      <c r="B38" s="1400">
        <v>601</v>
      </c>
      <c r="C38" s="1364">
        <v>0</v>
      </c>
      <c r="D38" s="616">
        <v>0</v>
      </c>
      <c r="E38" s="1401">
        <v>0</v>
      </c>
      <c r="F38" s="1422">
        <v>0</v>
      </c>
      <c r="G38" s="1347">
        <f t="shared" si="5"/>
        <v>0</v>
      </c>
      <c r="H38" s="1404">
        <f t="shared" si="6"/>
        <v>0</v>
      </c>
      <c r="I38" s="1403">
        <f t="shared" si="6"/>
        <v>0</v>
      </c>
      <c r="J38" s="1376">
        <f t="shared" si="3"/>
        <v>0</v>
      </c>
      <c r="K38" s="1377" t="e">
        <f t="shared" si="4"/>
        <v>#DIV/0!</v>
      </c>
      <c r="L38" s="816"/>
      <c r="M38" s="1364">
        <v>0</v>
      </c>
      <c r="N38" s="1407">
        <v>0</v>
      </c>
      <c r="O38" s="1408">
        <v>0</v>
      </c>
    </row>
    <row r="39" spans="1:15" ht="14.15" x14ac:dyDescent="0.35">
      <c r="A39" s="941" t="s">
        <v>764</v>
      </c>
      <c r="B39" s="1380">
        <v>602</v>
      </c>
      <c r="C39" s="1348">
        <v>503</v>
      </c>
      <c r="D39" s="622">
        <v>700</v>
      </c>
      <c r="E39" s="1409">
        <v>550</v>
      </c>
      <c r="F39" s="1410">
        <v>125</v>
      </c>
      <c r="G39" s="1347">
        <f t="shared" si="5"/>
        <v>165</v>
      </c>
      <c r="H39" s="1404">
        <f t="shared" si="6"/>
        <v>84</v>
      </c>
      <c r="I39" s="1403">
        <f t="shared" si="6"/>
        <v>156</v>
      </c>
      <c r="J39" s="1386">
        <f t="shared" si="3"/>
        <v>530</v>
      </c>
      <c r="K39" s="1387">
        <f t="shared" si="4"/>
        <v>96.36363636363636</v>
      </c>
      <c r="L39" s="816"/>
      <c r="M39" s="1348">
        <v>290</v>
      </c>
      <c r="N39" s="1388">
        <v>374</v>
      </c>
      <c r="O39" s="1389">
        <v>530</v>
      </c>
    </row>
    <row r="40" spans="1:15" ht="14.15" x14ac:dyDescent="0.35">
      <c r="A40" s="941" t="s">
        <v>765</v>
      </c>
      <c r="B40" s="1380">
        <v>604</v>
      </c>
      <c r="C40" s="1348">
        <v>0</v>
      </c>
      <c r="D40" s="622">
        <v>0</v>
      </c>
      <c r="E40" s="1409">
        <v>0</v>
      </c>
      <c r="F40" s="1410">
        <v>0</v>
      </c>
      <c r="G40" s="1347">
        <f t="shared" si="5"/>
        <v>0</v>
      </c>
      <c r="H40" s="1404">
        <f t="shared" si="6"/>
        <v>0</v>
      </c>
      <c r="I40" s="1403">
        <f t="shared" si="6"/>
        <v>0</v>
      </c>
      <c r="J40" s="1386">
        <f t="shared" si="3"/>
        <v>0</v>
      </c>
      <c r="K40" s="1387" t="e">
        <f t="shared" si="4"/>
        <v>#DIV/0!</v>
      </c>
      <c r="L40" s="816"/>
      <c r="M40" s="1348">
        <v>0</v>
      </c>
      <c r="N40" s="1388">
        <v>0</v>
      </c>
      <c r="O40" s="1389">
        <v>0</v>
      </c>
    </row>
    <row r="41" spans="1:15" ht="14.15" x14ac:dyDescent="0.35">
      <c r="A41" s="941" t="s">
        <v>766</v>
      </c>
      <c r="B41" s="1380" t="s">
        <v>767</v>
      </c>
      <c r="C41" s="1348">
        <v>7108</v>
      </c>
      <c r="D41" s="622">
        <v>6690</v>
      </c>
      <c r="E41" s="1409">
        <v>7677</v>
      </c>
      <c r="F41" s="1410">
        <v>1661</v>
      </c>
      <c r="G41" s="1347">
        <f t="shared" si="5"/>
        <v>1999</v>
      </c>
      <c r="H41" s="1404">
        <f t="shared" si="6"/>
        <v>1785</v>
      </c>
      <c r="I41" s="1403">
        <f t="shared" si="6"/>
        <v>2232</v>
      </c>
      <c r="J41" s="1386">
        <f t="shared" si="3"/>
        <v>7677</v>
      </c>
      <c r="K41" s="1387">
        <f t="shared" si="4"/>
        <v>100</v>
      </c>
      <c r="L41" s="816"/>
      <c r="M41" s="1348">
        <v>3660</v>
      </c>
      <c r="N41" s="1388">
        <v>5445</v>
      </c>
      <c r="O41" s="1389">
        <v>7677</v>
      </c>
    </row>
    <row r="42" spans="1:15" ht="14.6" thickBot="1" x14ac:dyDescent="0.4">
      <c r="A42" s="942" t="s">
        <v>768</v>
      </c>
      <c r="B42" s="1411" t="s">
        <v>769</v>
      </c>
      <c r="C42" s="1368">
        <v>25</v>
      </c>
      <c r="D42" s="626">
        <v>85</v>
      </c>
      <c r="E42" s="1412">
        <v>30</v>
      </c>
      <c r="F42" s="1413">
        <v>6</v>
      </c>
      <c r="G42" s="1353">
        <f t="shared" si="5"/>
        <v>2</v>
      </c>
      <c r="H42" s="1404">
        <f t="shared" si="6"/>
        <v>27</v>
      </c>
      <c r="I42" s="1423">
        <f t="shared" si="6"/>
        <v>-7</v>
      </c>
      <c r="J42" s="1396">
        <f t="shared" si="3"/>
        <v>28</v>
      </c>
      <c r="K42" s="1424">
        <f t="shared" si="4"/>
        <v>93.333333333333329</v>
      </c>
      <c r="L42" s="816"/>
      <c r="M42" s="1368">
        <v>8</v>
      </c>
      <c r="N42" s="1414">
        <v>35</v>
      </c>
      <c r="O42" s="1415">
        <v>28</v>
      </c>
    </row>
    <row r="43" spans="1:15" ht="14.6" thickBot="1" x14ac:dyDescent="0.4">
      <c r="A43" s="1416" t="s">
        <v>770</v>
      </c>
      <c r="B43" s="1417" t="s">
        <v>729</v>
      </c>
      <c r="C43" s="1418">
        <f>SUM(C38:C42)</f>
        <v>7636</v>
      </c>
      <c r="D43" s="633">
        <f>SUM(D38:D42)</f>
        <v>7475</v>
      </c>
      <c r="E43" s="1419">
        <f t="shared" ref="E43:I43" si="10">SUM(E38:E42)</f>
        <v>8257</v>
      </c>
      <c r="F43" s="1418">
        <f t="shared" si="10"/>
        <v>1792</v>
      </c>
      <c r="G43" s="1425">
        <f t="shared" si="10"/>
        <v>2166</v>
      </c>
      <c r="H43" s="1418">
        <f t="shared" si="10"/>
        <v>1896</v>
      </c>
      <c r="I43" s="1426">
        <f t="shared" si="10"/>
        <v>2381</v>
      </c>
      <c r="J43" s="1418">
        <f t="shared" si="3"/>
        <v>8235</v>
      </c>
      <c r="K43" s="1421">
        <f t="shared" si="4"/>
        <v>99.733559404141943</v>
      </c>
      <c r="L43" s="816"/>
      <c r="M43" s="1418">
        <f>SUM(M38:M42)</f>
        <v>3958</v>
      </c>
      <c r="N43" s="1427">
        <f>SUM(N38:N42)</f>
        <v>5854</v>
      </c>
      <c r="O43" s="1418">
        <f>SUM(O38:O42)</f>
        <v>8235</v>
      </c>
    </row>
    <row r="44" spans="1:15" s="1438" customFormat="1" ht="5.25" customHeight="1" thickBot="1" x14ac:dyDescent="0.35">
      <c r="A44" s="1428"/>
      <c r="B44" s="1429"/>
      <c r="C44" s="1430"/>
      <c r="D44" s="1431"/>
      <c r="E44" s="1431"/>
      <c r="F44" s="1432"/>
      <c r="G44" s="1433"/>
      <c r="H44" s="1434"/>
      <c r="I44" s="1433"/>
      <c r="J44" s="1435"/>
      <c r="K44" s="1436"/>
      <c r="L44" s="1437"/>
      <c r="M44" s="1432"/>
      <c r="N44" s="1430"/>
      <c r="O44" s="1430"/>
    </row>
    <row r="45" spans="1:15" ht="14.6" thickBot="1" x14ac:dyDescent="0.35">
      <c r="A45" s="1439" t="s">
        <v>771</v>
      </c>
      <c r="B45" s="1417" t="s">
        <v>729</v>
      </c>
      <c r="C45" s="1418">
        <f>C43-C41</f>
        <v>528</v>
      </c>
      <c r="D45" s="1440">
        <f t="shared" ref="D45:I45" si="11">D43-D41</f>
        <v>785</v>
      </c>
      <c r="E45" s="1440">
        <f t="shared" si="11"/>
        <v>580</v>
      </c>
      <c r="F45" s="1418">
        <f t="shared" si="11"/>
        <v>131</v>
      </c>
      <c r="G45" s="1441">
        <f t="shared" si="11"/>
        <v>167</v>
      </c>
      <c r="H45" s="1418">
        <f t="shared" si="11"/>
        <v>111</v>
      </c>
      <c r="I45" s="1427">
        <f t="shared" si="11"/>
        <v>149</v>
      </c>
      <c r="J45" s="1442">
        <f t="shared" si="3"/>
        <v>558</v>
      </c>
      <c r="K45" s="1377">
        <f t="shared" si="4"/>
        <v>96.206896551724142</v>
      </c>
      <c r="L45" s="816"/>
      <c r="M45" s="1418">
        <f>M43-M41</f>
        <v>298</v>
      </c>
      <c r="N45" s="1427">
        <f>N43-N41</f>
        <v>409</v>
      </c>
      <c r="O45" s="1418">
        <f>O43-O41</f>
        <v>558</v>
      </c>
    </row>
    <row r="46" spans="1:15" ht="14.6" thickBot="1" x14ac:dyDescent="0.35">
      <c r="A46" s="1416" t="s">
        <v>772</v>
      </c>
      <c r="B46" s="1417" t="s">
        <v>729</v>
      </c>
      <c r="C46" s="1443">
        <f>C43-C37</f>
        <v>3</v>
      </c>
      <c r="D46" s="1444">
        <f t="shared" ref="D46:I46" si="12">D43-D37</f>
        <v>0</v>
      </c>
      <c r="E46" s="1444">
        <f t="shared" si="12"/>
        <v>0</v>
      </c>
      <c r="F46" s="1443">
        <f t="shared" si="12"/>
        <v>54</v>
      </c>
      <c r="G46" s="1445">
        <f t="shared" si="12"/>
        <v>57</v>
      </c>
      <c r="H46" s="1443">
        <f t="shared" si="12"/>
        <v>-66</v>
      </c>
      <c r="I46" s="1446">
        <f t="shared" si="12"/>
        <v>-45</v>
      </c>
      <c r="J46" s="1447">
        <f t="shared" si="3"/>
        <v>0</v>
      </c>
      <c r="K46" s="1448" t="e">
        <f t="shared" si="4"/>
        <v>#DIV/0!</v>
      </c>
      <c r="L46" s="816"/>
      <c r="M46" s="1443">
        <f>M43-M37</f>
        <v>111</v>
      </c>
      <c r="N46" s="1446">
        <f>N43-N37</f>
        <v>45</v>
      </c>
      <c r="O46" s="1443">
        <f>O43-O37</f>
        <v>0</v>
      </c>
    </row>
    <row r="47" spans="1:15" ht="14.6" thickBot="1" x14ac:dyDescent="0.35">
      <c r="A47" s="1449" t="s">
        <v>773</v>
      </c>
      <c r="B47" s="1450" t="s">
        <v>729</v>
      </c>
      <c r="C47" s="1443">
        <f>C46-C41</f>
        <v>-7105</v>
      </c>
      <c r="D47" s="1444">
        <f t="shared" ref="D47:I47" si="13">D46-D41</f>
        <v>-6690</v>
      </c>
      <c r="E47" s="1444">
        <f t="shared" si="13"/>
        <v>-7677</v>
      </c>
      <c r="F47" s="1443">
        <f t="shared" si="13"/>
        <v>-1607</v>
      </c>
      <c r="G47" s="1445">
        <f t="shared" si="13"/>
        <v>-1942</v>
      </c>
      <c r="H47" s="1443">
        <f t="shared" si="13"/>
        <v>-1851</v>
      </c>
      <c r="I47" s="1446">
        <f t="shared" si="13"/>
        <v>-2277</v>
      </c>
      <c r="J47" s="1447">
        <f t="shared" si="3"/>
        <v>-7677</v>
      </c>
      <c r="K47" s="1451">
        <f t="shared" si="4"/>
        <v>100</v>
      </c>
      <c r="L47" s="816"/>
      <c r="M47" s="1443">
        <f>M46-M41</f>
        <v>-3549</v>
      </c>
      <c r="N47" s="1446">
        <f>N46-N41</f>
        <v>-5400</v>
      </c>
      <c r="O47" s="1443">
        <f>O46-O41</f>
        <v>-7677</v>
      </c>
    </row>
    <row r="50" spans="1:10" ht="14.15" x14ac:dyDescent="0.3">
      <c r="A50" s="1452" t="s">
        <v>774</v>
      </c>
    </row>
    <row r="51" spans="1:10" ht="14.15" x14ac:dyDescent="0.3">
      <c r="A51" s="1453" t="s">
        <v>775</v>
      </c>
    </row>
    <row r="52" spans="1:10" ht="14.15" x14ac:dyDescent="0.3">
      <c r="A52" s="967" t="s">
        <v>776</v>
      </c>
    </row>
    <row r="53" spans="1:10" s="672" customFormat="1" ht="14.15" x14ac:dyDescent="0.3">
      <c r="A53" s="967" t="s">
        <v>777</v>
      </c>
      <c r="B53" s="968"/>
      <c r="E53" s="969"/>
      <c r="F53" s="969"/>
      <c r="G53" s="969"/>
      <c r="H53" s="969"/>
      <c r="I53" s="969"/>
      <c r="J53" s="969"/>
    </row>
    <row r="55" spans="1:10" x14ac:dyDescent="0.3">
      <c r="A55" s="660" t="s">
        <v>801</v>
      </c>
    </row>
    <row r="56" spans="1:10" x14ac:dyDescent="0.3">
      <c r="A56" s="660" t="s">
        <v>822</v>
      </c>
    </row>
    <row r="58" spans="1:10" x14ac:dyDescent="0.3">
      <c r="A58" s="660" t="s">
        <v>823</v>
      </c>
    </row>
    <row r="60" spans="1:10" x14ac:dyDescent="0.3">
      <c r="A60" s="660" t="s">
        <v>824</v>
      </c>
    </row>
  </sheetData>
  <mergeCells count="5">
    <mergeCell ref="A1:O1"/>
    <mergeCell ref="C7:O7"/>
    <mergeCell ref="A9:A10"/>
    <mergeCell ref="B9:B10"/>
    <mergeCell ref="F9:I9"/>
  </mergeCell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>
      <selection sqref="A1:XFD1048576"/>
    </sheetView>
  </sheetViews>
  <sheetFormatPr defaultColWidth="8.69140625" defaultRowHeight="12.45" x14ac:dyDescent="0.3"/>
  <cols>
    <col min="1" max="1" width="37.69140625" style="1456" customWidth="1"/>
    <col min="2" max="2" width="7.3046875" style="1457" customWidth="1"/>
    <col min="3" max="4" width="11.53515625" style="1455" customWidth="1"/>
    <col min="5" max="5" width="11.53515625" style="1458" customWidth="1"/>
    <col min="6" max="6" width="11.3828125" style="1458" customWidth="1"/>
    <col min="7" max="7" width="9.84375" style="1458" customWidth="1"/>
    <col min="8" max="8" width="9.15234375" style="1458" customWidth="1"/>
    <col min="9" max="9" width="9.3046875" style="1458" customWidth="1"/>
    <col min="10" max="10" width="9.15234375" style="1458" customWidth="1"/>
    <col min="11" max="11" width="12" style="1455" customWidth="1"/>
    <col min="12" max="12" width="8.69140625" style="1455"/>
    <col min="13" max="13" width="11.84375" style="1455" customWidth="1"/>
    <col min="14" max="14" width="12.53515625" style="1455" customWidth="1"/>
    <col min="15" max="15" width="11.84375" style="1455" customWidth="1"/>
    <col min="16" max="16" width="12" style="1455" customWidth="1"/>
    <col min="17" max="16384" width="8.69140625" style="1455"/>
  </cols>
  <sheetData>
    <row r="1" spans="1:16" ht="24" customHeight="1" x14ac:dyDescent="0.3">
      <c r="A1" s="1814"/>
      <c r="B1" s="1815"/>
      <c r="C1" s="1815"/>
      <c r="D1" s="1815"/>
      <c r="E1" s="1815"/>
      <c r="F1" s="1815"/>
      <c r="G1" s="1815"/>
      <c r="H1" s="1815"/>
      <c r="I1" s="1815"/>
      <c r="J1" s="1815"/>
      <c r="K1" s="1815"/>
      <c r="L1" s="1815"/>
      <c r="M1" s="1815"/>
      <c r="N1" s="1815"/>
      <c r="O1" s="1815"/>
      <c r="P1" s="1454"/>
    </row>
    <row r="2" spans="1:16" x14ac:dyDescent="0.3">
      <c r="O2" s="1459"/>
    </row>
    <row r="3" spans="1:16" ht="17.600000000000001" x14ac:dyDescent="0.3">
      <c r="A3" s="1460" t="s">
        <v>783</v>
      </c>
      <c r="F3" s="969"/>
      <c r="G3" s="969"/>
    </row>
    <row r="4" spans="1:16" ht="21.75" customHeight="1" x14ac:dyDescent="0.3">
      <c r="A4" s="1310"/>
      <c r="F4" s="969"/>
      <c r="G4" s="969"/>
    </row>
    <row r="5" spans="1:16" x14ac:dyDescent="0.3">
      <c r="A5" s="666"/>
      <c r="F5" s="969"/>
      <c r="G5" s="969"/>
    </row>
    <row r="6" spans="1:16" ht="6" customHeight="1" x14ac:dyDescent="0.3">
      <c r="B6" s="1461"/>
      <c r="C6" s="1462"/>
      <c r="F6" s="969"/>
      <c r="G6" s="969"/>
    </row>
    <row r="7" spans="1:16" ht="24.75" customHeight="1" x14ac:dyDescent="0.3">
      <c r="A7" s="794" t="s">
        <v>706</v>
      </c>
      <c r="B7" s="1463"/>
      <c r="C7" s="1776" t="s">
        <v>825</v>
      </c>
      <c r="D7" s="1776"/>
      <c r="E7" s="1776"/>
      <c r="F7" s="1776"/>
      <c r="G7" s="1795"/>
      <c r="H7" s="1795"/>
      <c r="I7" s="1795"/>
      <c r="J7" s="1795"/>
      <c r="K7" s="1795"/>
      <c r="L7" s="1810"/>
      <c r="M7" s="1810"/>
      <c r="N7" s="1810"/>
      <c r="O7" s="1810"/>
    </row>
    <row r="8" spans="1:16" ht="23.25" customHeight="1" thickBot="1" x14ac:dyDescent="0.35">
      <c r="A8" s="666" t="s">
        <v>708</v>
      </c>
      <c r="F8" s="969"/>
      <c r="G8" s="969"/>
    </row>
    <row r="9" spans="1:16" ht="12.9" thickBot="1" x14ac:dyDescent="0.35">
      <c r="A9" s="1769" t="s">
        <v>709</v>
      </c>
      <c r="B9" s="1761" t="s">
        <v>710</v>
      </c>
      <c r="C9" s="1464" t="s">
        <v>0</v>
      </c>
      <c r="D9" s="670" t="s">
        <v>711</v>
      </c>
      <c r="E9" s="671" t="s">
        <v>712</v>
      </c>
      <c r="F9" s="1813" t="s">
        <v>713</v>
      </c>
      <c r="G9" s="1818"/>
      <c r="H9" s="1818"/>
      <c r="I9" s="1819"/>
      <c r="J9" s="670" t="s">
        <v>714</v>
      </c>
      <c r="K9" s="671" t="s">
        <v>715</v>
      </c>
      <c r="M9" s="1465" t="s">
        <v>716</v>
      </c>
      <c r="N9" s="1465" t="s">
        <v>717</v>
      </c>
      <c r="O9" s="1465" t="s">
        <v>716</v>
      </c>
    </row>
    <row r="10" spans="1:16" ht="12.9" thickBot="1" x14ac:dyDescent="0.35">
      <c r="A10" s="1816"/>
      <c r="B10" s="1817"/>
      <c r="C10" s="1466" t="s">
        <v>718</v>
      </c>
      <c r="D10" s="674">
        <v>2021</v>
      </c>
      <c r="E10" s="677">
        <v>2021</v>
      </c>
      <c r="F10" s="675" t="s">
        <v>719</v>
      </c>
      <c r="G10" s="1467" t="s">
        <v>720</v>
      </c>
      <c r="H10" s="1467" t="s">
        <v>721</v>
      </c>
      <c r="I10" s="1468" t="s">
        <v>722</v>
      </c>
      <c r="J10" s="674" t="s">
        <v>723</v>
      </c>
      <c r="K10" s="677" t="s">
        <v>724</v>
      </c>
      <c r="M10" s="1469" t="s">
        <v>725</v>
      </c>
      <c r="N10" s="1470" t="s">
        <v>726</v>
      </c>
      <c r="O10" s="1470" t="s">
        <v>727</v>
      </c>
    </row>
    <row r="11" spans="1:16" x14ac:dyDescent="0.3">
      <c r="A11" s="805" t="s">
        <v>799</v>
      </c>
      <c r="B11" s="1471"/>
      <c r="C11" s="1318">
        <v>12</v>
      </c>
      <c r="D11" s="1343">
        <v>10</v>
      </c>
      <c r="E11" s="1319">
        <v>11</v>
      </c>
      <c r="F11" s="1472">
        <v>11</v>
      </c>
      <c r="G11" s="1473">
        <f>M11</f>
        <v>11</v>
      </c>
      <c r="H11" s="1474">
        <f>N11</f>
        <v>10</v>
      </c>
      <c r="I11" s="1475">
        <f>O11</f>
        <v>11</v>
      </c>
      <c r="J11" s="1324" t="s">
        <v>729</v>
      </c>
      <c r="K11" s="1325" t="s">
        <v>729</v>
      </c>
      <c r="L11" s="1476"/>
      <c r="M11" s="1477">
        <v>11</v>
      </c>
      <c r="N11" s="1478">
        <v>10</v>
      </c>
      <c r="O11" s="1479">
        <v>11</v>
      </c>
    </row>
    <row r="12" spans="1:16" ht="12.9" thickBot="1" x14ac:dyDescent="0.35">
      <c r="A12" s="820" t="s">
        <v>800</v>
      </c>
      <c r="B12" s="1480"/>
      <c r="C12" s="1329">
        <v>11.34</v>
      </c>
      <c r="D12" s="1481">
        <v>9.07</v>
      </c>
      <c r="E12" s="1330">
        <v>10.3</v>
      </c>
      <c r="F12" s="1331">
        <v>10.49</v>
      </c>
      <c r="G12" s="1482">
        <f t="shared" ref="G12:I23" si="0">M12</f>
        <v>10.487500000000001</v>
      </c>
      <c r="H12" s="1483">
        <f>N12</f>
        <v>9.85</v>
      </c>
      <c r="I12" s="1484">
        <f>O12</f>
        <v>10.27</v>
      </c>
      <c r="J12" s="1335"/>
      <c r="K12" s="1336" t="s">
        <v>729</v>
      </c>
      <c r="L12" s="1476"/>
      <c r="M12" s="1485">
        <v>10.487500000000001</v>
      </c>
      <c r="N12" s="1486">
        <v>9.85</v>
      </c>
      <c r="O12" s="1487">
        <v>10.27</v>
      </c>
    </row>
    <row r="13" spans="1:16" x14ac:dyDescent="0.3">
      <c r="A13" s="834" t="s">
        <v>786</v>
      </c>
      <c r="B13" s="1488" t="s">
        <v>732</v>
      </c>
      <c r="C13" s="1340">
        <v>2876</v>
      </c>
      <c r="D13" s="1341" t="s">
        <v>729</v>
      </c>
      <c r="E13" s="1341" t="s">
        <v>729</v>
      </c>
      <c r="F13" s="1341">
        <v>2876</v>
      </c>
      <c r="G13" s="1473">
        <f t="shared" si="0"/>
        <v>2880</v>
      </c>
      <c r="H13" s="1473">
        <f>N13</f>
        <v>2927</v>
      </c>
      <c r="I13" s="1474">
        <f>O13</f>
        <v>3039</v>
      </c>
      <c r="J13" s="1342" t="s">
        <v>729</v>
      </c>
      <c r="K13" s="1342" t="s">
        <v>729</v>
      </c>
      <c r="L13" s="1476"/>
      <c r="M13" s="1489">
        <v>2880</v>
      </c>
      <c r="N13" s="1340">
        <v>2927</v>
      </c>
      <c r="O13" s="1344">
        <v>3039</v>
      </c>
    </row>
    <row r="14" spans="1:16" x14ac:dyDescent="0.3">
      <c r="A14" s="841" t="s">
        <v>787</v>
      </c>
      <c r="B14" s="1490" t="s">
        <v>734</v>
      </c>
      <c r="C14" s="1340">
        <v>2711</v>
      </c>
      <c r="D14" s="1345" t="s">
        <v>729</v>
      </c>
      <c r="E14" s="1345" t="s">
        <v>729</v>
      </c>
      <c r="F14" s="1341">
        <v>2723</v>
      </c>
      <c r="G14" s="1491">
        <f t="shared" si="0"/>
        <v>2740</v>
      </c>
      <c r="H14" s="1491">
        <f t="shared" si="0"/>
        <v>2753</v>
      </c>
      <c r="I14" s="1492">
        <f t="shared" si="0"/>
        <v>2878</v>
      </c>
      <c r="J14" s="1342" t="s">
        <v>729</v>
      </c>
      <c r="K14" s="1342" t="s">
        <v>729</v>
      </c>
      <c r="L14" s="1476"/>
      <c r="M14" s="1493">
        <v>2740</v>
      </c>
      <c r="N14" s="1340">
        <v>2753</v>
      </c>
      <c r="O14" s="1344">
        <v>2878</v>
      </c>
    </row>
    <row r="15" spans="1:16" x14ac:dyDescent="0.3">
      <c r="A15" s="841" t="s">
        <v>735</v>
      </c>
      <c r="B15" s="1490" t="s">
        <v>736</v>
      </c>
      <c r="C15" s="1340">
        <v>13</v>
      </c>
      <c r="D15" s="1345" t="s">
        <v>729</v>
      </c>
      <c r="E15" s="1345" t="s">
        <v>729</v>
      </c>
      <c r="F15" s="1341">
        <v>0</v>
      </c>
      <c r="G15" s="1491">
        <f t="shared" si="0"/>
        <v>0</v>
      </c>
      <c r="H15" s="1491">
        <f t="shared" si="0"/>
        <v>0</v>
      </c>
      <c r="I15" s="1492">
        <f t="shared" si="0"/>
        <v>12</v>
      </c>
      <c r="J15" s="1342" t="s">
        <v>729</v>
      </c>
      <c r="K15" s="1342" t="s">
        <v>729</v>
      </c>
      <c r="L15" s="1476"/>
      <c r="M15" s="1493">
        <v>0</v>
      </c>
      <c r="N15" s="1340">
        <v>0</v>
      </c>
      <c r="O15" s="1344">
        <v>12</v>
      </c>
    </row>
    <row r="16" spans="1:16" x14ac:dyDescent="0.3">
      <c r="A16" s="841" t="s">
        <v>737</v>
      </c>
      <c r="B16" s="1490" t="s">
        <v>729</v>
      </c>
      <c r="C16" s="1340">
        <v>319</v>
      </c>
      <c r="D16" s="1345" t="s">
        <v>729</v>
      </c>
      <c r="E16" s="1345" t="s">
        <v>729</v>
      </c>
      <c r="F16" s="1341">
        <v>2016</v>
      </c>
      <c r="G16" s="1491">
        <f t="shared" si="0"/>
        <v>3156</v>
      </c>
      <c r="H16" s="1491">
        <f t="shared" si="0"/>
        <v>4395</v>
      </c>
      <c r="I16" s="1492">
        <f t="shared" si="0"/>
        <v>302</v>
      </c>
      <c r="J16" s="1342" t="s">
        <v>729</v>
      </c>
      <c r="K16" s="1342" t="s">
        <v>729</v>
      </c>
      <c r="L16" s="1476"/>
      <c r="M16" s="1493">
        <v>3156</v>
      </c>
      <c r="N16" s="1340">
        <v>4395</v>
      </c>
      <c r="O16" s="1344">
        <v>302</v>
      </c>
    </row>
    <row r="17" spans="1:15" ht="12.9" thickBot="1" x14ac:dyDescent="0.35">
      <c r="A17" s="848" t="s">
        <v>738</v>
      </c>
      <c r="B17" s="1494" t="s">
        <v>739</v>
      </c>
      <c r="C17" s="1350">
        <v>1124</v>
      </c>
      <c r="D17" s="1351" t="s">
        <v>729</v>
      </c>
      <c r="E17" s="1351" t="s">
        <v>729</v>
      </c>
      <c r="F17" s="1341">
        <v>1749</v>
      </c>
      <c r="G17" s="1495">
        <f t="shared" si="0"/>
        <v>2235</v>
      </c>
      <c r="H17" s="1491">
        <f t="shared" si="0"/>
        <v>1766</v>
      </c>
      <c r="I17" s="1492">
        <f t="shared" si="0"/>
        <v>1226</v>
      </c>
      <c r="J17" s="1325" t="s">
        <v>729</v>
      </c>
      <c r="K17" s="1325" t="s">
        <v>729</v>
      </c>
      <c r="L17" s="1476"/>
      <c r="M17" s="1496">
        <v>2235</v>
      </c>
      <c r="N17" s="1350">
        <v>1766</v>
      </c>
      <c r="O17" s="1355">
        <v>1226</v>
      </c>
    </row>
    <row r="18" spans="1:15" ht="12.9" thickBot="1" x14ac:dyDescent="0.35">
      <c r="A18" s="1356" t="s">
        <v>740</v>
      </c>
      <c r="B18" s="1357"/>
      <c r="C18" s="1497">
        <f t="shared" ref="C18" si="1">C13-C14+C15+C16+C17</f>
        <v>1621</v>
      </c>
      <c r="D18" s="1359" t="s">
        <v>729</v>
      </c>
      <c r="E18" s="1359" t="s">
        <v>729</v>
      </c>
      <c r="F18" s="1359">
        <f>F13-F14+F15+F16+F17</f>
        <v>3918</v>
      </c>
      <c r="G18" s="1359">
        <f t="shared" ref="G18:I18" si="2">G13-G14+G15+G16+G17</f>
        <v>5531</v>
      </c>
      <c r="H18" s="1359">
        <f t="shared" si="2"/>
        <v>6335</v>
      </c>
      <c r="I18" s="1358">
        <f t="shared" si="2"/>
        <v>1701</v>
      </c>
      <c r="J18" s="1360" t="s">
        <v>729</v>
      </c>
      <c r="K18" s="1360" t="s">
        <v>729</v>
      </c>
      <c r="L18" s="1476"/>
      <c r="M18" s="1497">
        <f>M13-M14+M15+M16+M17</f>
        <v>5531</v>
      </c>
      <c r="N18" s="1497">
        <f t="shared" ref="N18:O18" si="3">N13-N14+N15+N16+N17</f>
        <v>6335</v>
      </c>
      <c r="O18" s="1497">
        <f t="shared" si="3"/>
        <v>1701</v>
      </c>
    </row>
    <row r="19" spans="1:15" x14ac:dyDescent="0.3">
      <c r="A19" s="848" t="s">
        <v>741</v>
      </c>
      <c r="B19" s="1498">
        <v>401</v>
      </c>
      <c r="C19" s="1350">
        <v>165</v>
      </c>
      <c r="D19" s="1341" t="s">
        <v>729</v>
      </c>
      <c r="E19" s="1341" t="s">
        <v>729</v>
      </c>
      <c r="F19" s="1362">
        <v>153</v>
      </c>
      <c r="G19" s="1499">
        <f t="shared" si="0"/>
        <v>140</v>
      </c>
      <c r="H19" s="1491">
        <f t="shared" si="0"/>
        <v>174</v>
      </c>
      <c r="I19" s="1492">
        <f t="shared" si="0"/>
        <v>161</v>
      </c>
      <c r="J19" s="1325" t="s">
        <v>729</v>
      </c>
      <c r="K19" s="1325" t="s">
        <v>729</v>
      </c>
      <c r="L19" s="1476"/>
      <c r="M19" s="1500">
        <v>140</v>
      </c>
      <c r="N19" s="1350">
        <v>174</v>
      </c>
      <c r="O19" s="1355">
        <v>161</v>
      </c>
    </row>
    <row r="20" spans="1:15" x14ac:dyDescent="0.3">
      <c r="A20" s="841" t="s">
        <v>742</v>
      </c>
      <c r="B20" s="1490" t="s">
        <v>743</v>
      </c>
      <c r="C20" s="1340">
        <v>462</v>
      </c>
      <c r="D20" s="1345" t="s">
        <v>729</v>
      </c>
      <c r="E20" s="1345" t="s">
        <v>729</v>
      </c>
      <c r="F20" s="1345">
        <v>490</v>
      </c>
      <c r="G20" s="1491">
        <f t="shared" si="0"/>
        <v>625</v>
      </c>
      <c r="H20" s="1491">
        <f t="shared" si="0"/>
        <v>615</v>
      </c>
      <c r="I20" s="1492">
        <f t="shared" si="0"/>
        <v>501</v>
      </c>
      <c r="J20" s="1342" t="s">
        <v>729</v>
      </c>
      <c r="K20" s="1342" t="s">
        <v>729</v>
      </c>
      <c r="L20" s="1476"/>
      <c r="M20" s="1493">
        <v>625</v>
      </c>
      <c r="N20" s="1340">
        <v>615</v>
      </c>
      <c r="O20" s="1344">
        <v>501</v>
      </c>
    </row>
    <row r="21" spans="1:15" x14ac:dyDescent="0.3">
      <c r="A21" s="841" t="s">
        <v>744</v>
      </c>
      <c r="B21" s="1490" t="s">
        <v>729</v>
      </c>
      <c r="C21" s="1340">
        <v>0</v>
      </c>
      <c r="D21" s="1345" t="s">
        <v>729</v>
      </c>
      <c r="E21" s="1345" t="s">
        <v>729</v>
      </c>
      <c r="F21" s="1345">
        <v>0</v>
      </c>
      <c r="G21" s="1491">
        <f t="shared" si="0"/>
        <v>0</v>
      </c>
      <c r="H21" s="1491">
        <f t="shared" si="0"/>
        <v>0</v>
      </c>
      <c r="I21" s="1492">
        <f t="shared" si="0"/>
        <v>0</v>
      </c>
      <c r="J21" s="1342" t="s">
        <v>729</v>
      </c>
      <c r="K21" s="1342" t="s">
        <v>729</v>
      </c>
      <c r="L21" s="1476"/>
      <c r="M21" s="1493">
        <v>0</v>
      </c>
      <c r="N21" s="1340">
        <v>0</v>
      </c>
      <c r="O21" s="1344">
        <v>0</v>
      </c>
    </row>
    <row r="22" spans="1:15" x14ac:dyDescent="0.3">
      <c r="A22" s="841" t="s">
        <v>745</v>
      </c>
      <c r="B22" s="1490" t="s">
        <v>729</v>
      </c>
      <c r="C22" s="1340">
        <v>857</v>
      </c>
      <c r="D22" s="1345" t="s">
        <v>729</v>
      </c>
      <c r="E22" s="1345" t="s">
        <v>729</v>
      </c>
      <c r="F22" s="1345">
        <v>3002</v>
      </c>
      <c r="G22" s="1491">
        <f t="shared" si="0"/>
        <v>4568</v>
      </c>
      <c r="H22" s="1491">
        <f t="shared" si="0"/>
        <v>5206</v>
      </c>
      <c r="I22" s="1492">
        <f t="shared" si="0"/>
        <v>1039</v>
      </c>
      <c r="J22" s="1342" t="s">
        <v>729</v>
      </c>
      <c r="K22" s="1342" t="s">
        <v>729</v>
      </c>
      <c r="L22" s="1476"/>
      <c r="M22" s="1493">
        <v>4568</v>
      </c>
      <c r="N22" s="1340">
        <v>5206</v>
      </c>
      <c r="O22" s="1344">
        <v>1039</v>
      </c>
    </row>
    <row r="23" spans="1:15" ht="12.9" thickBot="1" x14ac:dyDescent="0.35">
      <c r="A23" s="820" t="s">
        <v>746</v>
      </c>
      <c r="B23" s="1501" t="s">
        <v>729</v>
      </c>
      <c r="C23" s="1365">
        <v>0</v>
      </c>
      <c r="D23" s="1351" t="s">
        <v>729</v>
      </c>
      <c r="E23" s="1351" t="s">
        <v>729</v>
      </c>
      <c r="F23" s="1351">
        <v>0</v>
      </c>
      <c r="G23" s="1495">
        <f t="shared" si="0"/>
        <v>0</v>
      </c>
      <c r="H23" s="1502">
        <f t="shared" si="0"/>
        <v>0</v>
      </c>
      <c r="I23" s="1503">
        <f t="shared" si="0"/>
        <v>0</v>
      </c>
      <c r="J23" s="1367" t="s">
        <v>729</v>
      </c>
      <c r="K23" s="1367" t="s">
        <v>729</v>
      </c>
      <c r="L23" s="1476"/>
      <c r="M23" s="1504">
        <v>0</v>
      </c>
      <c r="N23" s="1365">
        <v>0</v>
      </c>
      <c r="O23" s="1369">
        <v>0</v>
      </c>
    </row>
    <row r="24" spans="1:15" ht="14.15" x14ac:dyDescent="0.3">
      <c r="A24" s="834" t="s">
        <v>747</v>
      </c>
      <c r="B24" s="1400" t="s">
        <v>729</v>
      </c>
      <c r="C24" s="1371">
        <v>5983</v>
      </c>
      <c r="D24" s="1373">
        <v>5690</v>
      </c>
      <c r="E24" s="1372">
        <v>6335</v>
      </c>
      <c r="F24" s="1373">
        <v>1415</v>
      </c>
      <c r="G24" s="1505">
        <f>M24-F24</f>
        <v>1584</v>
      </c>
      <c r="H24" s="1505">
        <f>N24-M24</f>
        <v>1661</v>
      </c>
      <c r="I24" s="1505">
        <f>O24-N24</f>
        <v>1675</v>
      </c>
      <c r="J24" s="1376">
        <f t="shared" ref="J24:J47" si="4">SUM(F24:I24)</f>
        <v>6335</v>
      </c>
      <c r="K24" s="1377">
        <f t="shared" ref="K24:K47" si="5">(J24/E24)*100</f>
        <v>100</v>
      </c>
      <c r="L24" s="1476"/>
      <c r="M24" s="1489">
        <v>2999</v>
      </c>
      <c r="N24" s="1378">
        <v>4660</v>
      </c>
      <c r="O24" s="1379">
        <v>6335</v>
      </c>
    </row>
    <row r="25" spans="1:15" ht="14.15" x14ac:dyDescent="0.3">
      <c r="A25" s="841" t="s">
        <v>748</v>
      </c>
      <c r="B25" s="1380" t="s">
        <v>729</v>
      </c>
      <c r="C25" s="1381">
        <v>0</v>
      </c>
      <c r="D25" s="1383">
        <v>0</v>
      </c>
      <c r="E25" s="1382">
        <v>0</v>
      </c>
      <c r="F25" s="1383">
        <v>0</v>
      </c>
      <c r="G25" s="1506">
        <f t="shared" ref="G25:G42" si="6">M25-F25</f>
        <v>0</v>
      </c>
      <c r="H25" s="1507">
        <f t="shared" ref="H25:I42" si="7">N25-M25</f>
        <v>0</v>
      </c>
      <c r="I25" s="1507">
        <f t="shared" si="7"/>
        <v>0</v>
      </c>
      <c r="J25" s="1386">
        <f t="shared" si="4"/>
        <v>0</v>
      </c>
      <c r="K25" s="1387" t="e">
        <f t="shared" si="5"/>
        <v>#DIV/0!</v>
      </c>
      <c r="L25" s="1476"/>
      <c r="M25" s="1493">
        <v>0</v>
      </c>
      <c r="N25" s="1388">
        <v>0</v>
      </c>
      <c r="O25" s="1389">
        <v>0</v>
      </c>
    </row>
    <row r="26" spans="1:15" ht="14.6" thickBot="1" x14ac:dyDescent="0.35">
      <c r="A26" s="820" t="s">
        <v>749</v>
      </c>
      <c r="B26" s="1390">
        <v>672</v>
      </c>
      <c r="C26" s="1391">
        <v>1026</v>
      </c>
      <c r="D26" s="1508">
        <v>990</v>
      </c>
      <c r="E26" s="1392">
        <v>990</v>
      </c>
      <c r="F26" s="1393">
        <v>248</v>
      </c>
      <c r="G26" s="1509">
        <f t="shared" si="6"/>
        <v>247</v>
      </c>
      <c r="H26" s="1510">
        <f t="shared" si="7"/>
        <v>248</v>
      </c>
      <c r="I26" s="1510">
        <f t="shared" si="7"/>
        <v>247</v>
      </c>
      <c r="J26" s="1396">
        <f t="shared" si="4"/>
        <v>990</v>
      </c>
      <c r="K26" s="1397">
        <f t="shared" si="5"/>
        <v>100</v>
      </c>
      <c r="L26" s="1476"/>
      <c r="M26" s="1496">
        <v>495</v>
      </c>
      <c r="N26" s="1398">
        <v>743</v>
      </c>
      <c r="O26" s="1399">
        <v>990</v>
      </c>
    </row>
    <row r="27" spans="1:15" ht="14.15" x14ac:dyDescent="0.3">
      <c r="A27" s="834" t="s">
        <v>750</v>
      </c>
      <c r="B27" s="1400">
        <v>501</v>
      </c>
      <c r="C27" s="1364">
        <v>270</v>
      </c>
      <c r="D27" s="1402">
        <v>266</v>
      </c>
      <c r="E27" s="1401">
        <v>160</v>
      </c>
      <c r="F27" s="1402">
        <v>25</v>
      </c>
      <c r="G27" s="1511">
        <f t="shared" si="6"/>
        <v>30</v>
      </c>
      <c r="H27" s="1512">
        <f t="shared" si="7"/>
        <v>35</v>
      </c>
      <c r="I27" s="1511">
        <f t="shared" si="7"/>
        <v>68</v>
      </c>
      <c r="J27" s="1376">
        <f t="shared" si="4"/>
        <v>158</v>
      </c>
      <c r="K27" s="1377">
        <f t="shared" si="5"/>
        <v>98.75</v>
      </c>
      <c r="L27" s="1476"/>
      <c r="M27" s="1500">
        <v>55</v>
      </c>
      <c r="N27" s="1407">
        <v>90</v>
      </c>
      <c r="O27" s="1408">
        <v>158</v>
      </c>
    </row>
    <row r="28" spans="1:15" ht="14.15" x14ac:dyDescent="0.3">
      <c r="A28" s="841" t="s">
        <v>751</v>
      </c>
      <c r="B28" s="1380">
        <v>502</v>
      </c>
      <c r="C28" s="1348">
        <v>299</v>
      </c>
      <c r="D28" s="1410">
        <v>305</v>
      </c>
      <c r="E28" s="1409">
        <v>300</v>
      </c>
      <c r="F28" s="1410">
        <v>80</v>
      </c>
      <c r="G28" s="1492">
        <f t="shared" si="6"/>
        <v>73</v>
      </c>
      <c r="H28" s="1512">
        <f t="shared" si="7"/>
        <v>77</v>
      </c>
      <c r="I28" s="1511">
        <f t="shared" si="7"/>
        <v>70</v>
      </c>
      <c r="J28" s="1386">
        <f t="shared" si="4"/>
        <v>300</v>
      </c>
      <c r="K28" s="1387">
        <f t="shared" si="5"/>
        <v>100</v>
      </c>
      <c r="L28" s="1476"/>
      <c r="M28" s="1493">
        <v>153</v>
      </c>
      <c r="N28" s="1388">
        <v>230</v>
      </c>
      <c r="O28" s="1389">
        <v>300</v>
      </c>
    </row>
    <row r="29" spans="1:15" ht="14.15" x14ac:dyDescent="0.3">
      <c r="A29" s="841" t="s">
        <v>752</v>
      </c>
      <c r="B29" s="1380">
        <v>504</v>
      </c>
      <c r="C29" s="1348">
        <v>0</v>
      </c>
      <c r="D29" s="1410">
        <v>0</v>
      </c>
      <c r="E29" s="1409">
        <v>0</v>
      </c>
      <c r="F29" s="1410">
        <v>0</v>
      </c>
      <c r="G29" s="1492">
        <f t="shared" si="6"/>
        <v>0</v>
      </c>
      <c r="H29" s="1512">
        <f t="shared" si="7"/>
        <v>0</v>
      </c>
      <c r="I29" s="1511">
        <f t="shared" si="7"/>
        <v>0</v>
      </c>
      <c r="J29" s="1386">
        <f t="shared" si="4"/>
        <v>0</v>
      </c>
      <c r="K29" s="1387" t="e">
        <f t="shared" si="5"/>
        <v>#DIV/0!</v>
      </c>
      <c r="L29" s="1476"/>
      <c r="M29" s="1493">
        <v>0</v>
      </c>
      <c r="N29" s="1388">
        <v>0</v>
      </c>
      <c r="O29" s="1389">
        <v>0</v>
      </c>
    </row>
    <row r="30" spans="1:15" ht="14.15" x14ac:dyDescent="0.3">
      <c r="A30" s="841" t="s">
        <v>753</v>
      </c>
      <c r="B30" s="1380">
        <v>511</v>
      </c>
      <c r="C30" s="1348">
        <v>229</v>
      </c>
      <c r="D30" s="1410">
        <v>168</v>
      </c>
      <c r="E30" s="1409">
        <v>140</v>
      </c>
      <c r="F30" s="1410">
        <v>3</v>
      </c>
      <c r="G30" s="1492">
        <f t="shared" si="6"/>
        <v>24</v>
      </c>
      <c r="H30" s="1512">
        <f t="shared" si="7"/>
        <v>38</v>
      </c>
      <c r="I30" s="1511">
        <f t="shared" si="7"/>
        <v>76</v>
      </c>
      <c r="J30" s="1386">
        <f t="shared" si="4"/>
        <v>141</v>
      </c>
      <c r="K30" s="1387">
        <f t="shared" si="5"/>
        <v>100.71428571428571</v>
      </c>
      <c r="L30" s="1476"/>
      <c r="M30" s="1493">
        <v>27</v>
      </c>
      <c r="N30" s="1388">
        <v>65</v>
      </c>
      <c r="O30" s="1389">
        <v>141</v>
      </c>
    </row>
    <row r="31" spans="1:15" ht="14.15" x14ac:dyDescent="0.3">
      <c r="A31" s="841" t="s">
        <v>754</v>
      </c>
      <c r="B31" s="1380">
        <v>518</v>
      </c>
      <c r="C31" s="1348">
        <v>256</v>
      </c>
      <c r="D31" s="1410">
        <v>290</v>
      </c>
      <c r="E31" s="1409">
        <v>220</v>
      </c>
      <c r="F31" s="1410">
        <v>53</v>
      </c>
      <c r="G31" s="1492">
        <f t="shared" si="6"/>
        <v>66</v>
      </c>
      <c r="H31" s="1512">
        <f t="shared" si="7"/>
        <v>42</v>
      </c>
      <c r="I31" s="1511">
        <f t="shared" si="7"/>
        <v>57</v>
      </c>
      <c r="J31" s="1386">
        <f t="shared" si="4"/>
        <v>218</v>
      </c>
      <c r="K31" s="1387">
        <f t="shared" si="5"/>
        <v>99.090909090909093</v>
      </c>
      <c r="L31" s="1476"/>
      <c r="M31" s="1493">
        <v>119</v>
      </c>
      <c r="N31" s="1388">
        <v>161</v>
      </c>
      <c r="O31" s="1389">
        <v>218</v>
      </c>
    </row>
    <row r="32" spans="1:15" ht="14.15" x14ac:dyDescent="0.3">
      <c r="A32" s="841" t="s">
        <v>755</v>
      </c>
      <c r="B32" s="1380">
        <v>521</v>
      </c>
      <c r="C32" s="1348">
        <v>3669</v>
      </c>
      <c r="D32" s="1410">
        <v>3500</v>
      </c>
      <c r="E32" s="1409">
        <v>4208</v>
      </c>
      <c r="F32" s="1410">
        <v>890</v>
      </c>
      <c r="G32" s="1492">
        <f t="shared" si="6"/>
        <v>990</v>
      </c>
      <c r="H32" s="1512">
        <f t="shared" si="7"/>
        <v>1033</v>
      </c>
      <c r="I32" s="1511">
        <f t="shared" si="7"/>
        <v>1295</v>
      </c>
      <c r="J32" s="1386">
        <f t="shared" si="4"/>
        <v>4208</v>
      </c>
      <c r="K32" s="1387">
        <f t="shared" si="5"/>
        <v>100</v>
      </c>
      <c r="L32" s="1476"/>
      <c r="M32" s="1493">
        <v>1880</v>
      </c>
      <c r="N32" s="1388">
        <v>2913</v>
      </c>
      <c r="O32" s="1389">
        <v>4208</v>
      </c>
    </row>
    <row r="33" spans="1:15" ht="14.15" x14ac:dyDescent="0.3">
      <c r="A33" s="841" t="s">
        <v>756</v>
      </c>
      <c r="B33" s="1380" t="s">
        <v>757</v>
      </c>
      <c r="C33" s="1348">
        <v>1323</v>
      </c>
      <c r="D33" s="1410">
        <v>1365</v>
      </c>
      <c r="E33" s="1409">
        <v>1541</v>
      </c>
      <c r="F33" s="1410">
        <v>300</v>
      </c>
      <c r="G33" s="1492">
        <f t="shared" si="6"/>
        <v>388</v>
      </c>
      <c r="H33" s="1512">
        <f t="shared" si="7"/>
        <v>377</v>
      </c>
      <c r="I33" s="1511">
        <f t="shared" si="7"/>
        <v>476</v>
      </c>
      <c r="J33" s="1386">
        <f t="shared" si="4"/>
        <v>1541</v>
      </c>
      <c r="K33" s="1387">
        <f t="shared" si="5"/>
        <v>100</v>
      </c>
      <c r="L33" s="1476"/>
      <c r="M33" s="1493">
        <v>688</v>
      </c>
      <c r="N33" s="1388">
        <v>1065</v>
      </c>
      <c r="O33" s="1389">
        <v>1541</v>
      </c>
    </row>
    <row r="34" spans="1:15" ht="14.15" x14ac:dyDescent="0.3">
      <c r="A34" s="841" t="s">
        <v>758</v>
      </c>
      <c r="B34" s="1380">
        <v>557</v>
      </c>
      <c r="C34" s="1348">
        <v>0</v>
      </c>
      <c r="D34" s="1410">
        <v>0</v>
      </c>
      <c r="E34" s="1409">
        <v>0</v>
      </c>
      <c r="F34" s="1410">
        <v>0</v>
      </c>
      <c r="G34" s="1492">
        <f t="shared" si="6"/>
        <v>0</v>
      </c>
      <c r="H34" s="1512">
        <f t="shared" si="7"/>
        <v>0</v>
      </c>
      <c r="I34" s="1511">
        <f t="shared" si="7"/>
        <v>0</v>
      </c>
      <c r="J34" s="1386">
        <f t="shared" si="4"/>
        <v>0</v>
      </c>
      <c r="K34" s="1387" t="e">
        <f t="shared" si="5"/>
        <v>#DIV/0!</v>
      </c>
      <c r="L34" s="1476"/>
      <c r="M34" s="1493">
        <v>0</v>
      </c>
      <c r="N34" s="1388">
        <v>0</v>
      </c>
      <c r="O34" s="1389">
        <v>0</v>
      </c>
    </row>
    <row r="35" spans="1:15" ht="14.15" x14ac:dyDescent="0.3">
      <c r="A35" s="841" t="s">
        <v>759</v>
      </c>
      <c r="B35" s="1380">
        <v>551</v>
      </c>
      <c r="C35" s="1348">
        <v>50</v>
      </c>
      <c r="D35" s="1410">
        <v>50</v>
      </c>
      <c r="E35" s="1409">
        <v>51</v>
      </c>
      <c r="F35" s="1410">
        <v>13</v>
      </c>
      <c r="G35" s="1492">
        <f t="shared" si="6"/>
        <v>12</v>
      </c>
      <c r="H35" s="1512">
        <f t="shared" si="7"/>
        <v>13</v>
      </c>
      <c r="I35" s="1511">
        <f t="shared" si="7"/>
        <v>13</v>
      </c>
      <c r="J35" s="1386">
        <f t="shared" si="4"/>
        <v>51</v>
      </c>
      <c r="K35" s="1387">
        <f t="shared" si="5"/>
        <v>100</v>
      </c>
      <c r="L35" s="1476"/>
      <c r="M35" s="1493">
        <v>25</v>
      </c>
      <c r="N35" s="1388">
        <v>38</v>
      </c>
      <c r="O35" s="1389">
        <v>51</v>
      </c>
    </row>
    <row r="36" spans="1:15" ht="14.6" thickBot="1" x14ac:dyDescent="0.35">
      <c r="A36" s="923" t="s">
        <v>760</v>
      </c>
      <c r="B36" s="1411" t="s">
        <v>761</v>
      </c>
      <c r="C36" s="1368">
        <v>49</v>
      </c>
      <c r="D36" s="1513">
        <v>242</v>
      </c>
      <c r="E36" s="1412">
        <v>170</v>
      </c>
      <c r="F36" s="1413">
        <v>3</v>
      </c>
      <c r="G36" s="1492">
        <f t="shared" si="6"/>
        <v>6</v>
      </c>
      <c r="H36" s="1512">
        <f t="shared" si="7"/>
        <v>3</v>
      </c>
      <c r="I36" s="1511">
        <f t="shared" si="7"/>
        <v>161</v>
      </c>
      <c r="J36" s="1396">
        <f t="shared" si="4"/>
        <v>173</v>
      </c>
      <c r="K36" s="1397">
        <f t="shared" si="5"/>
        <v>101.76470588235293</v>
      </c>
      <c r="L36" s="1476"/>
      <c r="M36" s="1504">
        <v>9</v>
      </c>
      <c r="N36" s="1414">
        <v>12</v>
      </c>
      <c r="O36" s="1415">
        <v>173</v>
      </c>
    </row>
    <row r="37" spans="1:15" ht="14.6" thickBot="1" x14ac:dyDescent="0.35">
      <c r="A37" s="1416" t="s">
        <v>762</v>
      </c>
      <c r="B37" s="1417"/>
      <c r="C37" s="1418">
        <f t="shared" ref="C37" si="8">SUM(C27:C36)</f>
        <v>6145</v>
      </c>
      <c r="D37" s="1419">
        <f>SUM(D27:D36)</f>
        <v>6186</v>
      </c>
      <c r="E37" s="1419">
        <f t="shared" ref="E37:I37" si="9">SUM(E27:E36)</f>
        <v>6790</v>
      </c>
      <c r="F37" s="1419">
        <f t="shared" si="9"/>
        <v>1367</v>
      </c>
      <c r="G37" s="1419">
        <f t="shared" si="9"/>
        <v>1589</v>
      </c>
      <c r="H37" s="1419">
        <f t="shared" si="9"/>
        <v>1618</v>
      </c>
      <c r="I37" s="1419">
        <f t="shared" si="9"/>
        <v>2216</v>
      </c>
      <c r="J37" s="1418">
        <f t="shared" si="4"/>
        <v>6790</v>
      </c>
      <c r="K37" s="1421">
        <f t="shared" si="5"/>
        <v>100</v>
      </c>
      <c r="L37" s="1476"/>
      <c r="M37" s="1418">
        <f>SUM(M27:M36)</f>
        <v>2956</v>
      </c>
      <c r="N37" s="1418">
        <f t="shared" ref="N37:O37" si="10">SUM(N27:N36)</f>
        <v>4574</v>
      </c>
      <c r="O37" s="1418">
        <f t="shared" si="10"/>
        <v>6790</v>
      </c>
    </row>
    <row r="38" spans="1:15" ht="14.15" x14ac:dyDescent="0.3">
      <c r="A38" s="939" t="s">
        <v>763</v>
      </c>
      <c r="B38" s="1400">
        <v>601</v>
      </c>
      <c r="C38" s="1364">
        <v>0</v>
      </c>
      <c r="D38" s="1402">
        <v>0</v>
      </c>
      <c r="E38" s="1401">
        <v>0</v>
      </c>
      <c r="F38" s="1422">
        <v>0</v>
      </c>
      <c r="G38" s="1492">
        <f t="shared" si="6"/>
        <v>0</v>
      </c>
      <c r="H38" s="1512">
        <f t="shared" si="7"/>
        <v>0</v>
      </c>
      <c r="I38" s="1511">
        <f t="shared" si="7"/>
        <v>0</v>
      </c>
      <c r="J38" s="1376">
        <f t="shared" si="4"/>
        <v>0</v>
      </c>
      <c r="K38" s="1377" t="e">
        <f t="shared" si="5"/>
        <v>#DIV/0!</v>
      </c>
      <c r="L38" s="1476"/>
      <c r="M38" s="1500">
        <v>0</v>
      </c>
      <c r="N38" s="1407">
        <v>0</v>
      </c>
      <c r="O38" s="1408">
        <v>0</v>
      </c>
    </row>
    <row r="39" spans="1:15" ht="14.15" x14ac:dyDescent="0.3">
      <c r="A39" s="941" t="s">
        <v>764</v>
      </c>
      <c r="B39" s="1380">
        <v>602</v>
      </c>
      <c r="C39" s="1348">
        <v>237</v>
      </c>
      <c r="D39" s="1410">
        <v>320</v>
      </c>
      <c r="E39" s="1409">
        <v>230</v>
      </c>
      <c r="F39" s="1410">
        <v>70</v>
      </c>
      <c r="G39" s="1492">
        <f t="shared" si="6"/>
        <v>33</v>
      </c>
      <c r="H39" s="1512">
        <f t="shared" si="7"/>
        <v>44</v>
      </c>
      <c r="I39" s="1511">
        <f t="shared" si="7"/>
        <v>80</v>
      </c>
      <c r="J39" s="1386">
        <f t="shared" si="4"/>
        <v>227</v>
      </c>
      <c r="K39" s="1387">
        <f t="shared" si="5"/>
        <v>98.695652173913047</v>
      </c>
      <c r="L39" s="1476"/>
      <c r="M39" s="1493">
        <v>103</v>
      </c>
      <c r="N39" s="1388">
        <v>147</v>
      </c>
      <c r="O39" s="1389">
        <v>227</v>
      </c>
    </row>
    <row r="40" spans="1:15" ht="14.15" x14ac:dyDescent="0.3">
      <c r="A40" s="941" t="s">
        <v>765</v>
      </c>
      <c r="B40" s="1380">
        <v>604</v>
      </c>
      <c r="C40" s="1348">
        <v>0</v>
      </c>
      <c r="D40" s="1410">
        <v>0</v>
      </c>
      <c r="E40" s="1409">
        <v>0</v>
      </c>
      <c r="F40" s="1410">
        <v>0</v>
      </c>
      <c r="G40" s="1492">
        <f t="shared" si="6"/>
        <v>0</v>
      </c>
      <c r="H40" s="1512">
        <f t="shared" si="7"/>
        <v>0</v>
      </c>
      <c r="I40" s="1511">
        <f t="shared" si="7"/>
        <v>0</v>
      </c>
      <c r="J40" s="1386">
        <f t="shared" si="4"/>
        <v>0</v>
      </c>
      <c r="K40" s="1387" t="e">
        <f t="shared" si="5"/>
        <v>#DIV/0!</v>
      </c>
      <c r="L40" s="1476"/>
      <c r="M40" s="1493">
        <v>0</v>
      </c>
      <c r="N40" s="1388">
        <v>0</v>
      </c>
      <c r="O40" s="1389">
        <v>0</v>
      </c>
    </row>
    <row r="41" spans="1:15" ht="14.15" x14ac:dyDescent="0.3">
      <c r="A41" s="941" t="s">
        <v>766</v>
      </c>
      <c r="B41" s="1380" t="s">
        <v>767</v>
      </c>
      <c r="C41" s="1348">
        <v>5983</v>
      </c>
      <c r="D41" s="1410">
        <v>5690</v>
      </c>
      <c r="E41" s="1409">
        <v>6335</v>
      </c>
      <c r="F41" s="1410">
        <v>1415</v>
      </c>
      <c r="G41" s="1492">
        <f t="shared" si="6"/>
        <v>1584</v>
      </c>
      <c r="H41" s="1512">
        <f t="shared" si="7"/>
        <v>1661</v>
      </c>
      <c r="I41" s="1511">
        <f t="shared" si="7"/>
        <v>1675</v>
      </c>
      <c r="J41" s="1386">
        <f t="shared" si="4"/>
        <v>6335</v>
      </c>
      <c r="K41" s="1387">
        <f t="shared" si="5"/>
        <v>100</v>
      </c>
      <c r="L41" s="1476"/>
      <c r="M41" s="1493">
        <v>2999</v>
      </c>
      <c r="N41" s="1388">
        <v>4660</v>
      </c>
      <c r="O41" s="1389">
        <v>6335</v>
      </c>
    </row>
    <row r="42" spans="1:15" ht="14.6" thickBot="1" x14ac:dyDescent="0.35">
      <c r="A42" s="942" t="s">
        <v>768</v>
      </c>
      <c r="B42" s="1411" t="s">
        <v>769</v>
      </c>
      <c r="C42" s="1368">
        <v>63</v>
      </c>
      <c r="D42" s="1513">
        <v>176</v>
      </c>
      <c r="E42" s="1412">
        <v>225</v>
      </c>
      <c r="F42" s="1413">
        <v>15</v>
      </c>
      <c r="G42" s="1503">
        <f t="shared" si="6"/>
        <v>37</v>
      </c>
      <c r="H42" s="1512">
        <f t="shared" si="7"/>
        <v>55</v>
      </c>
      <c r="I42" s="1511">
        <f t="shared" si="7"/>
        <v>121</v>
      </c>
      <c r="J42" s="1396">
        <f t="shared" si="4"/>
        <v>228</v>
      </c>
      <c r="K42" s="1424">
        <f t="shared" si="5"/>
        <v>101.33333333333334</v>
      </c>
      <c r="L42" s="1476"/>
      <c r="M42" s="1504">
        <v>52</v>
      </c>
      <c r="N42" s="1414">
        <v>107</v>
      </c>
      <c r="O42" s="1514">
        <v>228</v>
      </c>
    </row>
    <row r="43" spans="1:15" ht="14.6" thickBot="1" x14ac:dyDescent="0.35">
      <c r="A43" s="1416" t="s">
        <v>770</v>
      </c>
      <c r="B43" s="1417" t="s">
        <v>729</v>
      </c>
      <c r="C43" s="1418">
        <f>SUM(C38:C42)</f>
        <v>6283</v>
      </c>
      <c r="D43" s="1419">
        <f t="shared" ref="D43:I43" si="11">SUM(D38:D42)</f>
        <v>6186</v>
      </c>
      <c r="E43" s="1419">
        <f t="shared" si="11"/>
        <v>6790</v>
      </c>
      <c r="F43" s="1419">
        <f t="shared" si="11"/>
        <v>1500</v>
      </c>
      <c r="G43" s="1515">
        <f t="shared" si="11"/>
        <v>1654</v>
      </c>
      <c r="H43" s="1418">
        <f t="shared" si="11"/>
        <v>1760</v>
      </c>
      <c r="I43" s="1426">
        <f t="shared" si="11"/>
        <v>1876</v>
      </c>
      <c r="J43" s="1418">
        <f t="shared" si="4"/>
        <v>6790</v>
      </c>
      <c r="K43" s="1421">
        <f t="shared" si="5"/>
        <v>100</v>
      </c>
      <c r="L43" s="1476"/>
      <c r="M43" s="1418">
        <f>SUM(M38:M42)</f>
        <v>3154</v>
      </c>
      <c r="N43" s="1427">
        <f>SUM(N38:N42)</f>
        <v>4914</v>
      </c>
      <c r="O43" s="1418">
        <f>SUM(O38:O42)</f>
        <v>6790</v>
      </c>
    </row>
    <row r="44" spans="1:15" s="1520" customFormat="1" ht="5.25" customHeight="1" thickBot="1" x14ac:dyDescent="0.35">
      <c r="A44" s="1428"/>
      <c r="B44" s="1429"/>
      <c r="C44" s="1430"/>
      <c r="D44" s="1431"/>
      <c r="E44" s="1431"/>
      <c r="F44" s="1516"/>
      <c r="G44" s="1517"/>
      <c r="H44" s="1518"/>
      <c r="I44" s="1517"/>
      <c r="J44" s="1435"/>
      <c r="K44" s="1436"/>
      <c r="L44" s="1519"/>
      <c r="M44" s="1516"/>
      <c r="N44" s="1430"/>
      <c r="O44" s="1430"/>
    </row>
    <row r="45" spans="1:15" ht="14.6" thickBot="1" x14ac:dyDescent="0.35">
      <c r="A45" s="1439" t="s">
        <v>771</v>
      </c>
      <c r="B45" s="1417" t="s">
        <v>729</v>
      </c>
      <c r="C45" s="1418">
        <f>C43-C41</f>
        <v>300</v>
      </c>
      <c r="D45" s="1440">
        <f t="shared" ref="D45:I45" si="12">D43-D41</f>
        <v>496</v>
      </c>
      <c r="E45" s="1440">
        <f t="shared" si="12"/>
        <v>455</v>
      </c>
      <c r="F45" s="1418">
        <f t="shared" si="12"/>
        <v>85</v>
      </c>
      <c r="G45" s="1441">
        <f t="shared" si="12"/>
        <v>70</v>
      </c>
      <c r="H45" s="1418">
        <f t="shared" si="12"/>
        <v>99</v>
      </c>
      <c r="I45" s="1427">
        <f t="shared" si="12"/>
        <v>201</v>
      </c>
      <c r="J45" s="1442">
        <f t="shared" si="4"/>
        <v>455</v>
      </c>
      <c r="K45" s="1377">
        <f t="shared" si="5"/>
        <v>100</v>
      </c>
      <c r="L45" s="1476"/>
      <c r="M45" s="1418">
        <f>M43-M41</f>
        <v>155</v>
      </c>
      <c r="N45" s="1427">
        <f>N43-N41</f>
        <v>254</v>
      </c>
      <c r="O45" s="1418">
        <f>O43-O41</f>
        <v>455</v>
      </c>
    </row>
    <row r="46" spans="1:15" ht="14.6" thickBot="1" x14ac:dyDescent="0.35">
      <c r="A46" s="1416" t="s">
        <v>772</v>
      </c>
      <c r="B46" s="1417" t="s">
        <v>729</v>
      </c>
      <c r="C46" s="1418">
        <f>C43-C37</f>
        <v>138</v>
      </c>
      <c r="D46" s="1440">
        <f t="shared" ref="D46:I46" si="13">D43-D37</f>
        <v>0</v>
      </c>
      <c r="E46" s="1440">
        <f t="shared" si="13"/>
        <v>0</v>
      </c>
      <c r="F46" s="1418">
        <f t="shared" si="13"/>
        <v>133</v>
      </c>
      <c r="G46" s="1441">
        <f t="shared" si="13"/>
        <v>65</v>
      </c>
      <c r="H46" s="1418">
        <f t="shared" si="13"/>
        <v>142</v>
      </c>
      <c r="I46" s="1427">
        <f t="shared" si="13"/>
        <v>-340</v>
      </c>
      <c r="J46" s="1442">
        <f t="shared" si="4"/>
        <v>0</v>
      </c>
      <c r="K46" s="1377" t="e">
        <f t="shared" si="5"/>
        <v>#DIV/0!</v>
      </c>
      <c r="L46" s="1476"/>
      <c r="M46" s="1443">
        <f>M43-M37</f>
        <v>198</v>
      </c>
      <c r="N46" s="1427">
        <f>N43-N37</f>
        <v>340</v>
      </c>
      <c r="O46" s="1418">
        <f>O43-O37</f>
        <v>0</v>
      </c>
    </row>
    <row r="47" spans="1:15" ht="14.6" thickBot="1" x14ac:dyDescent="0.35">
      <c r="A47" s="1449" t="s">
        <v>773</v>
      </c>
      <c r="B47" s="1450" t="s">
        <v>729</v>
      </c>
      <c r="C47" s="1443">
        <f>C46-C41</f>
        <v>-5845</v>
      </c>
      <c r="D47" s="1444">
        <f t="shared" ref="D47:I47" si="14">D46-D41</f>
        <v>-5690</v>
      </c>
      <c r="E47" s="1444">
        <f t="shared" si="14"/>
        <v>-6335</v>
      </c>
      <c r="F47" s="1443">
        <f t="shared" si="14"/>
        <v>-1282</v>
      </c>
      <c r="G47" s="1445">
        <f t="shared" si="14"/>
        <v>-1519</v>
      </c>
      <c r="H47" s="1443">
        <f t="shared" si="14"/>
        <v>-1519</v>
      </c>
      <c r="I47" s="1446">
        <f t="shared" si="14"/>
        <v>-2015</v>
      </c>
      <c r="J47" s="1447">
        <f t="shared" si="4"/>
        <v>-6335</v>
      </c>
      <c r="K47" s="1451">
        <f t="shared" si="5"/>
        <v>100</v>
      </c>
      <c r="L47" s="1476"/>
      <c r="M47" s="1443">
        <f>M46-M41</f>
        <v>-2801</v>
      </c>
      <c r="N47" s="1427">
        <f>N46-N41</f>
        <v>-4320</v>
      </c>
      <c r="O47" s="1418">
        <f>O46-O41</f>
        <v>-6335</v>
      </c>
    </row>
    <row r="50" spans="1:10" ht="14.15" x14ac:dyDescent="0.3">
      <c r="A50" s="1452" t="s">
        <v>774</v>
      </c>
    </row>
    <row r="51" spans="1:10" ht="14.15" x14ac:dyDescent="0.3">
      <c r="A51" s="1453" t="s">
        <v>775</v>
      </c>
    </row>
    <row r="52" spans="1:10" ht="14.15" x14ac:dyDescent="0.3">
      <c r="A52" s="1521" t="s">
        <v>776</v>
      </c>
    </row>
    <row r="53" spans="1:10" s="1523" customFormat="1" ht="14.15" x14ac:dyDescent="0.3">
      <c r="A53" s="1521" t="s">
        <v>777</v>
      </c>
      <c r="B53" s="1522"/>
      <c r="E53" s="1524"/>
      <c r="F53" s="1524"/>
      <c r="G53" s="1524"/>
      <c r="H53" s="1524"/>
      <c r="I53" s="1524"/>
      <c r="J53" s="1524"/>
    </row>
    <row r="56" spans="1:10" x14ac:dyDescent="0.3">
      <c r="A56" s="1456" t="s">
        <v>826</v>
      </c>
    </row>
    <row r="58" spans="1:10" x14ac:dyDescent="0.3">
      <c r="A58" s="1456" t="s">
        <v>827</v>
      </c>
    </row>
  </sheetData>
  <mergeCells count="5">
    <mergeCell ref="A1:O1"/>
    <mergeCell ref="C7:O7"/>
    <mergeCell ref="A9:A10"/>
    <mergeCell ref="B9:B10"/>
    <mergeCell ref="F9:I9"/>
  </mergeCell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workbookViewId="0">
      <selection sqref="A1:XFD1048576"/>
    </sheetView>
  </sheetViews>
  <sheetFormatPr defaultColWidth="8.69140625" defaultRowHeight="12.45" x14ac:dyDescent="0.3"/>
  <cols>
    <col min="1" max="1" width="37.69140625" style="331" customWidth="1"/>
    <col min="2" max="2" width="7.3046875" style="510" customWidth="1"/>
    <col min="3" max="4" width="11.53515625" style="331" customWidth="1"/>
    <col min="5" max="5" width="11.53515625" style="329" customWidth="1"/>
    <col min="6" max="6" width="11.3828125" style="329" customWidth="1"/>
    <col min="7" max="7" width="9.84375" style="329" customWidth="1"/>
    <col min="8" max="8" width="9.15234375" style="329" customWidth="1"/>
    <col min="9" max="9" width="9.3046875" style="329" customWidth="1"/>
    <col min="10" max="10" width="9.15234375" style="329" customWidth="1"/>
    <col min="11" max="11" width="12" style="331" customWidth="1"/>
    <col min="12" max="12" width="8.69140625" style="331" customWidth="1"/>
    <col min="13" max="13" width="11.84375" style="331" customWidth="1"/>
    <col min="14" max="14" width="12.53515625" style="331" customWidth="1"/>
    <col min="15" max="15" width="11.84375" style="331" customWidth="1"/>
    <col min="16" max="16" width="12" style="331" customWidth="1"/>
    <col min="17" max="16384" width="8.69140625" style="331"/>
  </cols>
  <sheetData>
    <row r="1" spans="1:16" ht="24" customHeight="1" x14ac:dyDescent="0.6">
      <c r="A1" s="1754"/>
      <c r="B1" s="1775"/>
      <c r="C1" s="1775"/>
      <c r="D1" s="1775"/>
      <c r="E1" s="1775"/>
      <c r="F1" s="1775"/>
      <c r="G1" s="1775"/>
      <c r="H1" s="1775"/>
      <c r="I1" s="1775"/>
      <c r="J1" s="1775"/>
      <c r="K1" s="1775"/>
      <c r="L1" s="1775"/>
      <c r="M1" s="1775"/>
      <c r="N1" s="1775"/>
      <c r="O1" s="1775"/>
      <c r="P1" s="325"/>
    </row>
    <row r="2" spans="1:16" x14ac:dyDescent="0.3">
      <c r="O2" s="332"/>
    </row>
    <row r="3" spans="1:16" ht="17.600000000000001" x14ac:dyDescent="0.4">
      <c r="A3" s="576" t="s">
        <v>783</v>
      </c>
      <c r="F3" s="334"/>
      <c r="G3" s="334"/>
    </row>
    <row r="4" spans="1:16" ht="21.75" customHeight="1" x14ac:dyDescent="0.4">
      <c r="A4" s="517"/>
      <c r="F4" s="334"/>
      <c r="G4" s="334"/>
    </row>
    <row r="5" spans="1:16" x14ac:dyDescent="0.3">
      <c r="A5" s="518"/>
      <c r="F5" s="334"/>
      <c r="G5" s="334"/>
    </row>
    <row r="6" spans="1:16" ht="6" customHeight="1" x14ac:dyDescent="0.3">
      <c r="B6" s="577"/>
      <c r="C6" s="578"/>
      <c r="F6" s="334"/>
      <c r="G6" s="334"/>
    </row>
    <row r="7" spans="1:16" ht="24.75" customHeight="1" x14ac:dyDescent="0.4">
      <c r="A7" s="579" t="s">
        <v>706</v>
      </c>
      <c r="B7" s="580"/>
      <c r="C7" s="1820" t="s">
        <v>828</v>
      </c>
      <c r="D7" s="1820"/>
      <c r="E7" s="1820"/>
      <c r="F7" s="1820"/>
      <c r="G7" s="1821"/>
      <c r="H7" s="1821"/>
      <c r="I7" s="1821"/>
      <c r="J7" s="1821"/>
      <c r="K7" s="1821"/>
      <c r="L7" s="1821"/>
      <c r="M7" s="1821"/>
      <c r="N7" s="1821"/>
      <c r="O7" s="1821"/>
    </row>
    <row r="8" spans="1:16" ht="23.25" customHeight="1" thickBot="1" x14ac:dyDescent="0.35">
      <c r="A8" s="518" t="s">
        <v>708</v>
      </c>
      <c r="F8" s="334"/>
      <c r="G8" s="334"/>
    </row>
    <row r="9" spans="1:16" ht="12.9" thickBot="1" x14ac:dyDescent="0.35">
      <c r="A9" s="1769" t="s">
        <v>709</v>
      </c>
      <c r="B9" s="1771" t="s">
        <v>710</v>
      </c>
      <c r="C9" s="341" t="s">
        <v>0</v>
      </c>
      <c r="D9" s="342" t="s">
        <v>711</v>
      </c>
      <c r="E9" s="343" t="s">
        <v>712</v>
      </c>
      <c r="F9" s="1763" t="s">
        <v>713</v>
      </c>
      <c r="G9" s="1764"/>
      <c r="H9" s="1764"/>
      <c r="I9" s="1765"/>
      <c r="J9" s="342" t="s">
        <v>714</v>
      </c>
      <c r="K9" s="343" t="s">
        <v>715</v>
      </c>
      <c r="M9" s="344" t="s">
        <v>716</v>
      </c>
      <c r="N9" s="344" t="s">
        <v>717</v>
      </c>
      <c r="O9" s="344" t="s">
        <v>716</v>
      </c>
    </row>
    <row r="10" spans="1:16" ht="12.9" thickBot="1" x14ac:dyDescent="0.35">
      <c r="A10" s="1816"/>
      <c r="B10" s="1797"/>
      <c r="C10" s="345" t="s">
        <v>718</v>
      </c>
      <c r="D10" s="346">
        <v>2021</v>
      </c>
      <c r="E10" s="347">
        <v>2021</v>
      </c>
      <c r="F10" s="348" t="s">
        <v>719</v>
      </c>
      <c r="G10" s="349" t="s">
        <v>720</v>
      </c>
      <c r="H10" s="349" t="s">
        <v>721</v>
      </c>
      <c r="I10" s="970" t="s">
        <v>722</v>
      </c>
      <c r="J10" s="346" t="s">
        <v>723</v>
      </c>
      <c r="K10" s="347" t="s">
        <v>724</v>
      </c>
      <c r="M10" s="351" t="s">
        <v>725</v>
      </c>
      <c r="N10" s="352" t="s">
        <v>726</v>
      </c>
      <c r="O10" s="352" t="s">
        <v>727</v>
      </c>
    </row>
    <row r="11" spans="1:16" x14ac:dyDescent="0.3">
      <c r="A11" s="353" t="s">
        <v>728</v>
      </c>
      <c r="B11" s="354"/>
      <c r="C11" s="355">
        <v>43</v>
      </c>
      <c r="D11" s="356">
        <v>43</v>
      </c>
      <c r="E11" s="357">
        <v>45</v>
      </c>
      <c r="F11" s="358">
        <v>45</v>
      </c>
      <c r="G11" s="359">
        <f t="shared" ref="G11:I23" si="0">M11</f>
        <v>45</v>
      </c>
      <c r="H11" s="1525">
        <f t="shared" si="0"/>
        <v>46</v>
      </c>
      <c r="I11" s="971">
        <f>O11</f>
        <v>48</v>
      </c>
      <c r="J11" s="972" t="s">
        <v>729</v>
      </c>
      <c r="K11" s="363" t="s">
        <v>729</v>
      </c>
      <c r="L11" s="364"/>
      <c r="M11" s="530">
        <v>45</v>
      </c>
      <c r="N11" s="688">
        <v>46</v>
      </c>
      <c r="O11" s="583">
        <v>48</v>
      </c>
    </row>
    <row r="12" spans="1:16" ht="12.9" thickBot="1" x14ac:dyDescent="0.35">
      <c r="A12" s="368" t="s">
        <v>730</v>
      </c>
      <c r="B12" s="369"/>
      <c r="C12" s="370">
        <v>41.71</v>
      </c>
      <c r="D12" s="371">
        <v>41.71</v>
      </c>
      <c r="E12" s="372">
        <v>44.25</v>
      </c>
      <c r="F12" s="373">
        <v>44.43</v>
      </c>
      <c r="G12" s="374">
        <f t="shared" si="0"/>
        <v>44.25</v>
      </c>
      <c r="H12" s="376">
        <f t="shared" si="0"/>
        <v>44.15</v>
      </c>
      <c r="I12" s="374">
        <f>O12</f>
        <v>46.68</v>
      </c>
      <c r="J12" s="698"/>
      <c r="K12" s="378" t="s">
        <v>729</v>
      </c>
      <c r="L12" s="364"/>
      <c r="M12" s="535">
        <v>44.25</v>
      </c>
      <c r="N12" s="701">
        <v>44.15</v>
      </c>
      <c r="O12" s="584">
        <v>46.68</v>
      </c>
    </row>
    <row r="13" spans="1:16" x14ac:dyDescent="0.3">
      <c r="A13" s="382" t="s">
        <v>786</v>
      </c>
      <c r="B13" s="383" t="s">
        <v>732</v>
      </c>
      <c r="C13" s="384">
        <v>12317</v>
      </c>
      <c r="D13" s="385" t="s">
        <v>729</v>
      </c>
      <c r="E13" s="385" t="s">
        <v>729</v>
      </c>
      <c r="F13" s="386">
        <v>12317</v>
      </c>
      <c r="G13" s="387">
        <f t="shared" si="0"/>
        <v>11994</v>
      </c>
      <c r="H13" s="395">
        <f t="shared" si="0"/>
        <v>12181</v>
      </c>
      <c r="I13" s="361">
        <f>O13</f>
        <v>12549</v>
      </c>
      <c r="J13" s="442" t="s">
        <v>729</v>
      </c>
      <c r="K13" s="389" t="s">
        <v>729</v>
      </c>
      <c r="L13" s="364"/>
      <c r="M13" s="365">
        <v>11994</v>
      </c>
      <c r="N13" s="977">
        <v>12181</v>
      </c>
      <c r="O13" s="391">
        <v>12549</v>
      </c>
    </row>
    <row r="14" spans="1:16" x14ac:dyDescent="0.3">
      <c r="A14" s="392" t="s">
        <v>787</v>
      </c>
      <c r="B14" s="383" t="s">
        <v>734</v>
      </c>
      <c r="C14" s="384">
        <v>11107</v>
      </c>
      <c r="D14" s="393" t="s">
        <v>729</v>
      </c>
      <c r="E14" s="393" t="s">
        <v>729</v>
      </c>
      <c r="F14" s="394">
        <v>11148</v>
      </c>
      <c r="G14" s="387">
        <f t="shared" si="0"/>
        <v>10867</v>
      </c>
      <c r="H14" s="395">
        <f t="shared" si="0"/>
        <v>11094</v>
      </c>
      <c r="I14" s="395">
        <f t="shared" si="0"/>
        <v>11504</v>
      </c>
      <c r="J14" s="442" t="s">
        <v>729</v>
      </c>
      <c r="K14" s="389" t="s">
        <v>729</v>
      </c>
      <c r="L14" s="364"/>
      <c r="M14" s="396">
        <v>10867</v>
      </c>
      <c r="N14" s="977">
        <v>11094</v>
      </c>
      <c r="O14" s="391">
        <v>11504</v>
      </c>
    </row>
    <row r="15" spans="1:16" x14ac:dyDescent="0.3">
      <c r="A15" s="392" t="s">
        <v>735</v>
      </c>
      <c r="B15" s="383" t="s">
        <v>736</v>
      </c>
      <c r="C15" s="384">
        <v>220</v>
      </c>
      <c r="D15" s="393" t="s">
        <v>729</v>
      </c>
      <c r="E15" s="393" t="s">
        <v>729</v>
      </c>
      <c r="F15" s="394">
        <v>186</v>
      </c>
      <c r="G15" s="387">
        <f t="shared" si="0"/>
        <v>174</v>
      </c>
      <c r="H15" s="395">
        <f t="shared" si="0"/>
        <v>164</v>
      </c>
      <c r="I15" s="395">
        <f t="shared" si="0"/>
        <v>174</v>
      </c>
      <c r="J15" s="442" t="s">
        <v>729</v>
      </c>
      <c r="K15" s="389" t="s">
        <v>729</v>
      </c>
      <c r="L15" s="364"/>
      <c r="M15" s="396">
        <v>174</v>
      </c>
      <c r="N15" s="977">
        <v>164</v>
      </c>
      <c r="O15" s="391">
        <v>174</v>
      </c>
    </row>
    <row r="16" spans="1:16" x14ac:dyDescent="0.3">
      <c r="A16" s="392" t="s">
        <v>737</v>
      </c>
      <c r="B16" s="383" t="s">
        <v>729</v>
      </c>
      <c r="C16" s="384">
        <v>2024</v>
      </c>
      <c r="D16" s="393" t="s">
        <v>729</v>
      </c>
      <c r="E16" s="393" t="s">
        <v>729</v>
      </c>
      <c r="F16" s="394">
        <v>9990</v>
      </c>
      <c r="G16" s="387">
        <f t="shared" si="0"/>
        <v>16431</v>
      </c>
      <c r="H16" s="395">
        <f t="shared" si="0"/>
        <v>22377</v>
      </c>
      <c r="I16" s="395">
        <f t="shared" si="0"/>
        <v>2612</v>
      </c>
      <c r="J16" s="442" t="s">
        <v>729</v>
      </c>
      <c r="K16" s="389" t="s">
        <v>729</v>
      </c>
      <c r="L16" s="364"/>
      <c r="M16" s="396">
        <v>16431</v>
      </c>
      <c r="N16" s="977">
        <v>22377</v>
      </c>
      <c r="O16" s="391">
        <v>2612</v>
      </c>
    </row>
    <row r="17" spans="1:15" ht="12.9" thickBot="1" x14ac:dyDescent="0.35">
      <c r="A17" s="353" t="s">
        <v>738</v>
      </c>
      <c r="B17" s="397" t="s">
        <v>739</v>
      </c>
      <c r="C17" s="398">
        <v>6183</v>
      </c>
      <c r="D17" s="399" t="s">
        <v>729</v>
      </c>
      <c r="E17" s="399" t="s">
        <v>729</v>
      </c>
      <c r="F17" s="400">
        <v>8846</v>
      </c>
      <c r="G17" s="387">
        <f t="shared" si="0"/>
        <v>11322</v>
      </c>
      <c r="H17" s="395">
        <f t="shared" si="0"/>
        <v>8932</v>
      </c>
      <c r="I17" s="395">
        <f t="shared" si="0"/>
        <v>6571</v>
      </c>
      <c r="J17" s="978" t="s">
        <v>729</v>
      </c>
      <c r="K17" s="363" t="s">
        <v>729</v>
      </c>
      <c r="L17" s="364"/>
      <c r="M17" s="402">
        <v>11322</v>
      </c>
      <c r="N17" s="979">
        <v>8932</v>
      </c>
      <c r="O17" s="404">
        <v>6571</v>
      </c>
    </row>
    <row r="18" spans="1:15" ht="12.9" thickBot="1" x14ac:dyDescent="0.35">
      <c r="A18" s="405" t="s">
        <v>740</v>
      </c>
      <c r="B18" s="483"/>
      <c r="C18" s="407">
        <f>C13-C14+C15+C16+C17</f>
        <v>9637</v>
      </c>
      <c r="D18" s="407" t="s">
        <v>729</v>
      </c>
      <c r="E18" s="407" t="s">
        <v>729</v>
      </c>
      <c r="F18" s="408">
        <f>F13-F14+F15+F16+F17</f>
        <v>20191</v>
      </c>
      <c r="G18" s="408">
        <f t="shared" ref="G18:I18" si="1">G13-G14+G15+G16+G17</f>
        <v>29054</v>
      </c>
      <c r="H18" s="408">
        <f t="shared" si="1"/>
        <v>32560</v>
      </c>
      <c r="I18" s="408">
        <f t="shared" si="1"/>
        <v>10402</v>
      </c>
      <c r="J18" s="408" t="s">
        <v>729</v>
      </c>
      <c r="K18" s="409" t="s">
        <v>729</v>
      </c>
      <c r="L18" s="364"/>
      <c r="M18" s="410">
        <f>M13-M14+M15+M16+M17</f>
        <v>29054</v>
      </c>
      <c r="N18" s="410">
        <f t="shared" ref="N18:O18" si="2">N13-N14+N15+N16+N17</f>
        <v>32560</v>
      </c>
      <c r="O18" s="410">
        <f t="shared" si="2"/>
        <v>10402</v>
      </c>
    </row>
    <row r="19" spans="1:15" x14ac:dyDescent="0.3">
      <c r="A19" s="353" t="s">
        <v>741</v>
      </c>
      <c r="B19" s="397">
        <v>401</v>
      </c>
      <c r="C19" s="398">
        <v>1290</v>
      </c>
      <c r="D19" s="385" t="s">
        <v>729</v>
      </c>
      <c r="E19" s="385" t="s">
        <v>729</v>
      </c>
      <c r="F19" s="400">
        <v>1249</v>
      </c>
      <c r="G19" s="387">
        <f t="shared" si="0"/>
        <v>1209</v>
      </c>
      <c r="H19" s="395">
        <f t="shared" si="0"/>
        <v>1168</v>
      </c>
      <c r="I19" s="395">
        <f t="shared" si="0"/>
        <v>1127</v>
      </c>
      <c r="J19" s="978" t="s">
        <v>729</v>
      </c>
      <c r="K19" s="363" t="s">
        <v>729</v>
      </c>
      <c r="L19" s="364"/>
      <c r="M19" s="414">
        <v>1209</v>
      </c>
      <c r="N19" s="979">
        <v>1168</v>
      </c>
      <c r="O19" s="404">
        <v>1127</v>
      </c>
    </row>
    <row r="20" spans="1:15" x14ac:dyDescent="0.3">
      <c r="A20" s="392" t="s">
        <v>742</v>
      </c>
      <c r="B20" s="383" t="s">
        <v>743</v>
      </c>
      <c r="C20" s="384">
        <v>2432</v>
      </c>
      <c r="D20" s="393" t="s">
        <v>729</v>
      </c>
      <c r="E20" s="393" t="s">
        <v>729</v>
      </c>
      <c r="F20" s="394">
        <v>2407</v>
      </c>
      <c r="G20" s="387">
        <f t="shared" si="0"/>
        <v>2192</v>
      </c>
      <c r="H20" s="395">
        <f t="shared" si="0"/>
        <v>2004</v>
      </c>
      <c r="I20" s="395">
        <f t="shared" si="0"/>
        <v>2610</v>
      </c>
      <c r="J20" s="442" t="s">
        <v>729</v>
      </c>
      <c r="K20" s="389" t="s">
        <v>729</v>
      </c>
      <c r="L20" s="364"/>
      <c r="M20" s="396">
        <v>2192</v>
      </c>
      <c r="N20" s="977">
        <v>2004</v>
      </c>
      <c r="O20" s="391">
        <v>2610</v>
      </c>
    </row>
    <row r="21" spans="1:15" x14ac:dyDescent="0.3">
      <c r="A21" s="392" t="s">
        <v>744</v>
      </c>
      <c r="B21" s="383" t="s">
        <v>729</v>
      </c>
      <c r="C21" s="384">
        <v>1438</v>
      </c>
      <c r="D21" s="393" t="s">
        <v>729</v>
      </c>
      <c r="E21" s="393" t="s">
        <v>729</v>
      </c>
      <c r="F21" s="394">
        <v>1438</v>
      </c>
      <c r="G21" s="387">
        <f t="shared" si="0"/>
        <v>1438</v>
      </c>
      <c r="H21" s="395">
        <f t="shared" si="0"/>
        <v>1438</v>
      </c>
      <c r="I21" s="395">
        <f t="shared" si="0"/>
        <v>2184</v>
      </c>
      <c r="J21" s="442" t="s">
        <v>729</v>
      </c>
      <c r="K21" s="389" t="s">
        <v>729</v>
      </c>
      <c r="L21" s="364"/>
      <c r="M21" s="396">
        <v>1438</v>
      </c>
      <c r="N21" s="977">
        <v>1438</v>
      </c>
      <c r="O21" s="391">
        <v>2184</v>
      </c>
    </row>
    <row r="22" spans="1:15" x14ac:dyDescent="0.3">
      <c r="A22" s="392" t="s">
        <v>745</v>
      </c>
      <c r="B22" s="383" t="s">
        <v>729</v>
      </c>
      <c r="C22" s="384">
        <v>4529</v>
      </c>
      <c r="D22" s="393" t="s">
        <v>729</v>
      </c>
      <c r="E22" s="393" t="s">
        <v>729</v>
      </c>
      <c r="F22" s="394">
        <v>15122</v>
      </c>
      <c r="G22" s="387">
        <f t="shared" si="0"/>
        <v>23959</v>
      </c>
      <c r="H22" s="395">
        <f t="shared" si="0"/>
        <v>27636</v>
      </c>
      <c r="I22" s="395">
        <f t="shared" si="0"/>
        <v>4234</v>
      </c>
      <c r="J22" s="442" t="s">
        <v>729</v>
      </c>
      <c r="K22" s="389" t="s">
        <v>729</v>
      </c>
      <c r="L22" s="364"/>
      <c r="M22" s="396">
        <v>23959</v>
      </c>
      <c r="N22" s="977">
        <v>27636</v>
      </c>
      <c r="O22" s="391">
        <v>4234</v>
      </c>
    </row>
    <row r="23" spans="1:15" ht="12.9" thickBot="1" x14ac:dyDescent="0.35">
      <c r="A23" s="368" t="s">
        <v>746</v>
      </c>
      <c r="B23" s="416" t="s">
        <v>729</v>
      </c>
      <c r="C23" s="384"/>
      <c r="D23" s="399" t="s">
        <v>729</v>
      </c>
      <c r="E23" s="399" t="s">
        <v>729</v>
      </c>
      <c r="F23" s="417">
        <v>0</v>
      </c>
      <c r="G23" s="418">
        <f t="shared" si="0"/>
        <v>0</v>
      </c>
      <c r="H23" s="542">
        <f t="shared" si="0"/>
        <v>0</v>
      </c>
      <c r="I23" s="542">
        <f t="shared" si="0"/>
        <v>0</v>
      </c>
      <c r="J23" s="452" t="s">
        <v>729</v>
      </c>
      <c r="K23" s="420" t="s">
        <v>729</v>
      </c>
      <c r="L23" s="364"/>
      <c r="M23" s="421">
        <v>0</v>
      </c>
      <c r="N23" s="980">
        <v>0</v>
      </c>
      <c r="O23" s="423"/>
    </row>
    <row r="24" spans="1:15" x14ac:dyDescent="0.3">
      <c r="A24" s="424" t="s">
        <v>747</v>
      </c>
      <c r="B24" s="425" t="s">
        <v>729</v>
      </c>
      <c r="C24" s="426">
        <v>23750</v>
      </c>
      <c r="D24" s="427">
        <v>26380</v>
      </c>
      <c r="E24" s="428">
        <v>32756</v>
      </c>
      <c r="F24" s="427">
        <v>6267</v>
      </c>
      <c r="G24" s="429">
        <f>M24-F24</f>
        <v>8677</v>
      </c>
      <c r="H24" s="429">
        <f>N24-M24</f>
        <v>6889</v>
      </c>
      <c r="I24" s="430">
        <f>O24-N24</f>
        <v>10923</v>
      </c>
      <c r="J24" s="740">
        <f t="shared" ref="J24:J47" si="3">SUM(F24:I24)</f>
        <v>32756</v>
      </c>
      <c r="K24" s="433">
        <f t="shared" ref="K24:K47" si="4">(J24/E24)*100</f>
        <v>100</v>
      </c>
      <c r="L24" s="364"/>
      <c r="M24" s="365">
        <v>14944</v>
      </c>
      <c r="N24" s="1526">
        <v>21833</v>
      </c>
      <c r="O24" s="435">
        <v>32756</v>
      </c>
    </row>
    <row r="25" spans="1:15" x14ac:dyDescent="0.3">
      <c r="A25" s="392" t="s">
        <v>748</v>
      </c>
      <c r="B25" s="437" t="s">
        <v>729</v>
      </c>
      <c r="C25" s="384">
        <v>350</v>
      </c>
      <c r="D25" s="438">
        <v>0</v>
      </c>
      <c r="E25" s="439">
        <v>14</v>
      </c>
      <c r="F25" s="438">
        <v>0</v>
      </c>
      <c r="G25" s="440">
        <f t="shared" ref="G25:G42" si="5">M25-F25</f>
        <v>0</v>
      </c>
      <c r="H25" s="440">
        <f t="shared" ref="H25:I42" si="6">N25-M25</f>
        <v>0</v>
      </c>
      <c r="I25" s="441">
        <f t="shared" si="6"/>
        <v>14</v>
      </c>
      <c r="J25" s="389">
        <f t="shared" si="3"/>
        <v>14</v>
      </c>
      <c r="K25" s="443">
        <f t="shared" si="4"/>
        <v>100</v>
      </c>
      <c r="L25" s="364"/>
      <c r="M25" s="396">
        <v>0</v>
      </c>
      <c r="N25" s="977"/>
      <c r="O25" s="444">
        <v>14</v>
      </c>
    </row>
    <row r="26" spans="1:15" ht="12.9" thickBot="1" x14ac:dyDescent="0.35">
      <c r="A26" s="368" t="s">
        <v>749</v>
      </c>
      <c r="B26" s="445">
        <v>672</v>
      </c>
      <c r="C26" s="446">
        <v>2690</v>
      </c>
      <c r="D26" s="447">
        <v>2880</v>
      </c>
      <c r="E26" s="448">
        <v>2972</v>
      </c>
      <c r="F26" s="449">
        <v>720</v>
      </c>
      <c r="G26" s="450">
        <f t="shared" si="5"/>
        <v>720</v>
      </c>
      <c r="H26" s="450">
        <f t="shared" si="6"/>
        <v>720</v>
      </c>
      <c r="I26" s="441">
        <f t="shared" si="6"/>
        <v>812</v>
      </c>
      <c r="J26" s="378">
        <f t="shared" si="3"/>
        <v>2972</v>
      </c>
      <c r="K26" s="469">
        <f t="shared" si="4"/>
        <v>100</v>
      </c>
      <c r="L26" s="364"/>
      <c r="M26" s="402">
        <v>1440</v>
      </c>
      <c r="N26" s="1527">
        <v>2160</v>
      </c>
      <c r="O26" s="454">
        <v>2972</v>
      </c>
    </row>
    <row r="27" spans="1:15" x14ac:dyDescent="0.3">
      <c r="A27" s="382" t="s">
        <v>750</v>
      </c>
      <c r="B27" s="425">
        <v>501</v>
      </c>
      <c r="C27" s="384">
        <v>1575</v>
      </c>
      <c r="D27" s="455">
        <v>1820</v>
      </c>
      <c r="E27" s="456">
        <v>2261</v>
      </c>
      <c r="F27" s="455">
        <v>317</v>
      </c>
      <c r="G27" s="413">
        <f t="shared" si="5"/>
        <v>658</v>
      </c>
      <c r="H27" s="413">
        <f t="shared" si="6"/>
        <v>433</v>
      </c>
      <c r="I27" s="395">
        <f t="shared" si="6"/>
        <v>853</v>
      </c>
      <c r="J27" s="740">
        <f t="shared" si="3"/>
        <v>2261</v>
      </c>
      <c r="K27" s="433">
        <f t="shared" si="4"/>
        <v>100</v>
      </c>
      <c r="L27" s="364"/>
      <c r="M27" s="414">
        <v>975</v>
      </c>
      <c r="N27" s="1528">
        <v>1408</v>
      </c>
      <c r="O27" s="461">
        <v>2261</v>
      </c>
    </row>
    <row r="28" spans="1:15" x14ac:dyDescent="0.3">
      <c r="A28" s="392" t="s">
        <v>751</v>
      </c>
      <c r="B28" s="437">
        <v>502</v>
      </c>
      <c r="C28" s="384">
        <v>878</v>
      </c>
      <c r="D28" s="462">
        <v>1100</v>
      </c>
      <c r="E28" s="463">
        <v>835</v>
      </c>
      <c r="F28" s="462">
        <v>327</v>
      </c>
      <c r="G28" s="388">
        <f t="shared" si="5"/>
        <v>220</v>
      </c>
      <c r="H28" s="388">
        <f t="shared" si="6"/>
        <v>112</v>
      </c>
      <c r="I28" s="395">
        <f t="shared" si="6"/>
        <v>176</v>
      </c>
      <c r="J28" s="389">
        <f t="shared" si="3"/>
        <v>835</v>
      </c>
      <c r="K28" s="443">
        <f t="shared" si="4"/>
        <v>100</v>
      </c>
      <c r="L28" s="364"/>
      <c r="M28" s="396">
        <v>547</v>
      </c>
      <c r="N28" s="977">
        <v>659</v>
      </c>
      <c r="O28" s="444">
        <v>835</v>
      </c>
    </row>
    <row r="29" spans="1:15" x14ac:dyDescent="0.3">
      <c r="A29" s="392" t="s">
        <v>752</v>
      </c>
      <c r="B29" s="437">
        <v>504</v>
      </c>
      <c r="C29" s="384">
        <v>0</v>
      </c>
      <c r="D29" s="462">
        <v>0</v>
      </c>
      <c r="E29" s="463">
        <v>0</v>
      </c>
      <c r="F29" s="462">
        <v>0</v>
      </c>
      <c r="G29" s="388">
        <f t="shared" si="5"/>
        <v>0</v>
      </c>
      <c r="H29" s="388">
        <f t="shared" si="6"/>
        <v>0</v>
      </c>
      <c r="I29" s="395">
        <f t="shared" si="6"/>
        <v>0</v>
      </c>
      <c r="J29" s="389">
        <f t="shared" si="3"/>
        <v>0</v>
      </c>
      <c r="K29" s="443" t="e">
        <f t="shared" si="4"/>
        <v>#DIV/0!</v>
      </c>
      <c r="L29" s="364"/>
      <c r="M29" s="396">
        <v>0</v>
      </c>
      <c r="N29" s="977">
        <v>0</v>
      </c>
      <c r="O29" s="444">
        <v>0</v>
      </c>
    </row>
    <row r="30" spans="1:15" x14ac:dyDescent="0.3">
      <c r="A30" s="392" t="s">
        <v>753</v>
      </c>
      <c r="B30" s="437">
        <v>511</v>
      </c>
      <c r="C30" s="384">
        <v>315</v>
      </c>
      <c r="D30" s="462">
        <v>300</v>
      </c>
      <c r="E30" s="463">
        <v>384</v>
      </c>
      <c r="F30" s="462">
        <v>72</v>
      </c>
      <c r="G30" s="388">
        <f t="shared" si="5"/>
        <v>40</v>
      </c>
      <c r="H30" s="388">
        <f t="shared" si="6"/>
        <v>196</v>
      </c>
      <c r="I30" s="395">
        <f t="shared" si="6"/>
        <v>76</v>
      </c>
      <c r="J30" s="389">
        <f t="shared" si="3"/>
        <v>384</v>
      </c>
      <c r="K30" s="443">
        <f t="shared" si="4"/>
        <v>100</v>
      </c>
      <c r="L30" s="364"/>
      <c r="M30" s="396">
        <v>112</v>
      </c>
      <c r="N30" s="977">
        <v>308</v>
      </c>
      <c r="O30" s="444">
        <v>384</v>
      </c>
    </row>
    <row r="31" spans="1:15" x14ac:dyDescent="0.3">
      <c r="A31" s="392" t="s">
        <v>754</v>
      </c>
      <c r="B31" s="437">
        <v>518</v>
      </c>
      <c r="C31" s="384">
        <v>519</v>
      </c>
      <c r="D31" s="462">
        <v>245</v>
      </c>
      <c r="E31" s="463">
        <v>844</v>
      </c>
      <c r="F31" s="462">
        <v>171</v>
      </c>
      <c r="G31" s="388">
        <f t="shared" si="5"/>
        <v>203</v>
      </c>
      <c r="H31" s="388">
        <f t="shared" si="6"/>
        <v>186</v>
      </c>
      <c r="I31" s="395">
        <f t="shared" si="6"/>
        <v>284</v>
      </c>
      <c r="J31" s="389">
        <f t="shared" si="3"/>
        <v>844</v>
      </c>
      <c r="K31" s="443">
        <f t="shared" si="4"/>
        <v>100</v>
      </c>
      <c r="L31" s="364"/>
      <c r="M31" s="396">
        <v>374</v>
      </c>
      <c r="N31" s="977">
        <v>560</v>
      </c>
      <c r="O31" s="444">
        <v>844</v>
      </c>
    </row>
    <row r="32" spans="1:15" x14ac:dyDescent="0.3">
      <c r="A32" s="392" t="s">
        <v>755</v>
      </c>
      <c r="B32" s="437">
        <v>521</v>
      </c>
      <c r="C32" s="384">
        <v>18623</v>
      </c>
      <c r="D32" s="462">
        <v>17490</v>
      </c>
      <c r="E32" s="463">
        <v>21538</v>
      </c>
      <c r="F32" s="462">
        <v>4652</v>
      </c>
      <c r="G32" s="388">
        <f t="shared" si="5"/>
        <v>5160</v>
      </c>
      <c r="H32" s="388">
        <f t="shared" si="6"/>
        <v>4981</v>
      </c>
      <c r="I32" s="395">
        <f t="shared" si="6"/>
        <v>6745</v>
      </c>
      <c r="J32" s="389">
        <f t="shared" si="3"/>
        <v>21538</v>
      </c>
      <c r="K32" s="443">
        <f t="shared" si="4"/>
        <v>100</v>
      </c>
      <c r="L32" s="364"/>
      <c r="M32" s="396">
        <v>9812</v>
      </c>
      <c r="N32" s="977">
        <v>14793</v>
      </c>
      <c r="O32" s="444">
        <v>21538</v>
      </c>
    </row>
    <row r="33" spans="1:15" x14ac:dyDescent="0.3">
      <c r="A33" s="392" t="s">
        <v>756</v>
      </c>
      <c r="B33" s="437" t="s">
        <v>757</v>
      </c>
      <c r="C33" s="384">
        <v>6818</v>
      </c>
      <c r="D33" s="462">
        <v>6504</v>
      </c>
      <c r="E33" s="463">
        <v>7906</v>
      </c>
      <c r="F33" s="462">
        <v>1720</v>
      </c>
      <c r="G33" s="388">
        <f t="shared" si="5"/>
        <v>1901</v>
      </c>
      <c r="H33" s="388">
        <f t="shared" si="6"/>
        <v>1829</v>
      </c>
      <c r="I33" s="395">
        <f t="shared" si="6"/>
        <v>2456</v>
      </c>
      <c r="J33" s="389">
        <f t="shared" si="3"/>
        <v>7906</v>
      </c>
      <c r="K33" s="443">
        <f t="shared" si="4"/>
        <v>100</v>
      </c>
      <c r="L33" s="364"/>
      <c r="M33" s="396">
        <v>3621</v>
      </c>
      <c r="N33" s="977">
        <v>5450</v>
      </c>
      <c r="O33" s="444">
        <v>7906</v>
      </c>
    </row>
    <row r="34" spans="1:15" x14ac:dyDescent="0.3">
      <c r="A34" s="392" t="s">
        <v>758</v>
      </c>
      <c r="B34" s="437">
        <v>557</v>
      </c>
      <c r="C34" s="384">
        <v>0</v>
      </c>
      <c r="D34" s="462">
        <v>0</v>
      </c>
      <c r="E34" s="463">
        <v>0</v>
      </c>
      <c r="F34" s="462">
        <v>0</v>
      </c>
      <c r="G34" s="388">
        <f t="shared" si="5"/>
        <v>0</v>
      </c>
      <c r="H34" s="388">
        <f t="shared" si="6"/>
        <v>0</v>
      </c>
      <c r="I34" s="395">
        <f t="shared" si="6"/>
        <v>0</v>
      </c>
      <c r="J34" s="389">
        <f t="shared" si="3"/>
        <v>0</v>
      </c>
      <c r="K34" s="443" t="e">
        <f t="shared" si="4"/>
        <v>#DIV/0!</v>
      </c>
      <c r="L34" s="364"/>
      <c r="M34" s="396">
        <v>0</v>
      </c>
      <c r="N34" s="977">
        <v>0</v>
      </c>
      <c r="O34" s="444">
        <v>0</v>
      </c>
    </row>
    <row r="35" spans="1:15" x14ac:dyDescent="0.3">
      <c r="A35" s="392" t="s">
        <v>759</v>
      </c>
      <c r="B35" s="437">
        <v>551</v>
      </c>
      <c r="C35" s="384">
        <v>119</v>
      </c>
      <c r="D35" s="462">
        <v>132</v>
      </c>
      <c r="E35" s="463">
        <v>164</v>
      </c>
      <c r="F35" s="462">
        <v>41</v>
      </c>
      <c r="G35" s="388">
        <f t="shared" si="5"/>
        <v>41</v>
      </c>
      <c r="H35" s="388">
        <f t="shared" si="6"/>
        <v>41</v>
      </c>
      <c r="I35" s="395">
        <f t="shared" si="6"/>
        <v>41</v>
      </c>
      <c r="J35" s="389">
        <f t="shared" si="3"/>
        <v>164</v>
      </c>
      <c r="K35" s="443">
        <f t="shared" si="4"/>
        <v>100</v>
      </c>
      <c r="L35" s="364"/>
      <c r="M35" s="396">
        <v>82</v>
      </c>
      <c r="N35" s="977">
        <v>123</v>
      </c>
      <c r="O35" s="444">
        <v>164</v>
      </c>
    </row>
    <row r="36" spans="1:15" ht="12.9" thickBot="1" x14ac:dyDescent="0.35">
      <c r="A36" s="353" t="s">
        <v>760</v>
      </c>
      <c r="B36" s="464" t="s">
        <v>761</v>
      </c>
      <c r="C36" s="398">
        <v>1050</v>
      </c>
      <c r="D36" s="465">
        <v>374</v>
      </c>
      <c r="E36" s="466">
        <v>622</v>
      </c>
      <c r="F36" s="467">
        <v>-25</v>
      </c>
      <c r="G36" s="388">
        <f t="shared" si="5"/>
        <v>215</v>
      </c>
      <c r="H36" s="388">
        <f t="shared" si="6"/>
        <v>102</v>
      </c>
      <c r="I36" s="395">
        <f t="shared" si="6"/>
        <v>330</v>
      </c>
      <c r="J36" s="378">
        <f t="shared" si="3"/>
        <v>622</v>
      </c>
      <c r="K36" s="469">
        <f t="shared" si="4"/>
        <v>100</v>
      </c>
      <c r="L36" s="364"/>
      <c r="M36" s="421">
        <v>190</v>
      </c>
      <c r="N36" s="980">
        <v>292</v>
      </c>
      <c r="O36" s="470">
        <v>622</v>
      </c>
    </row>
    <row r="37" spans="1:15" ht="14.6" thickBot="1" x14ac:dyDescent="0.4">
      <c r="A37" s="631" t="s">
        <v>762</v>
      </c>
      <c r="B37" s="471"/>
      <c r="C37" s="407">
        <f t="shared" ref="C37:I37" si="7">SUM(C27:C36)</f>
        <v>29897</v>
      </c>
      <c r="D37" s="472">
        <f t="shared" si="7"/>
        <v>27965</v>
      </c>
      <c r="E37" s="472">
        <f t="shared" si="7"/>
        <v>34554</v>
      </c>
      <c r="F37" s="407">
        <f t="shared" si="7"/>
        <v>7275</v>
      </c>
      <c r="G37" s="407">
        <f t="shared" si="7"/>
        <v>8438</v>
      </c>
      <c r="H37" s="407">
        <f t="shared" si="7"/>
        <v>7880</v>
      </c>
      <c r="I37" s="407">
        <f t="shared" si="7"/>
        <v>10961</v>
      </c>
      <c r="J37" s="409">
        <f t="shared" si="3"/>
        <v>34554</v>
      </c>
      <c r="K37" s="473">
        <f t="shared" si="4"/>
        <v>100</v>
      </c>
      <c r="L37" s="364"/>
      <c r="M37" s="408">
        <f>SUM(M27:M36)</f>
        <v>15713</v>
      </c>
      <c r="N37" s="409">
        <f>SUM(N27:N36)</f>
        <v>23593</v>
      </c>
      <c r="O37" s="408">
        <f>SUM(O27:O36)</f>
        <v>34554</v>
      </c>
    </row>
    <row r="38" spans="1:15" x14ac:dyDescent="0.3">
      <c r="A38" s="382" t="s">
        <v>763</v>
      </c>
      <c r="B38" s="425">
        <v>601</v>
      </c>
      <c r="C38" s="474">
        <v>0</v>
      </c>
      <c r="D38" s="455">
        <v>0</v>
      </c>
      <c r="E38" s="456"/>
      <c r="F38" s="475">
        <v>0</v>
      </c>
      <c r="G38" s="388">
        <f t="shared" si="5"/>
        <v>0</v>
      </c>
      <c r="H38" s="388">
        <f t="shared" si="6"/>
        <v>0</v>
      </c>
      <c r="I38" s="395">
        <f t="shared" si="6"/>
        <v>0</v>
      </c>
      <c r="J38" s="740">
        <f t="shared" si="3"/>
        <v>0</v>
      </c>
      <c r="K38" s="433" t="e">
        <f t="shared" si="4"/>
        <v>#DIV/0!</v>
      </c>
      <c r="L38" s="364"/>
      <c r="M38" s="414">
        <v>0</v>
      </c>
      <c r="N38" s="1528">
        <v>0</v>
      </c>
      <c r="O38" s="461">
        <v>0</v>
      </c>
    </row>
    <row r="39" spans="1:15" x14ac:dyDescent="0.3">
      <c r="A39" s="392" t="s">
        <v>764</v>
      </c>
      <c r="B39" s="437">
        <v>602</v>
      </c>
      <c r="C39" s="384">
        <v>1206</v>
      </c>
      <c r="D39" s="462">
        <v>1560</v>
      </c>
      <c r="E39" s="463">
        <v>1566</v>
      </c>
      <c r="F39" s="462">
        <v>266</v>
      </c>
      <c r="G39" s="388">
        <f t="shared" si="5"/>
        <v>480</v>
      </c>
      <c r="H39" s="388">
        <f t="shared" si="6"/>
        <v>258</v>
      </c>
      <c r="I39" s="395">
        <f t="shared" si="6"/>
        <v>562</v>
      </c>
      <c r="J39" s="389">
        <f t="shared" si="3"/>
        <v>1566</v>
      </c>
      <c r="K39" s="443">
        <f t="shared" si="4"/>
        <v>100</v>
      </c>
      <c r="L39" s="364"/>
      <c r="M39" s="396">
        <v>746</v>
      </c>
      <c r="N39" s="977">
        <v>1004</v>
      </c>
      <c r="O39" s="444">
        <v>1566</v>
      </c>
    </row>
    <row r="40" spans="1:15" x14ac:dyDescent="0.3">
      <c r="A40" s="392" t="s">
        <v>765</v>
      </c>
      <c r="B40" s="437">
        <v>604</v>
      </c>
      <c r="C40" s="384">
        <v>0</v>
      </c>
      <c r="D40" s="462">
        <v>0</v>
      </c>
      <c r="E40" s="463"/>
      <c r="F40" s="462">
        <v>0</v>
      </c>
      <c r="G40" s="388">
        <f t="shared" si="5"/>
        <v>0</v>
      </c>
      <c r="H40" s="388">
        <f t="shared" si="6"/>
        <v>0</v>
      </c>
      <c r="I40" s="395">
        <f t="shared" si="6"/>
        <v>0</v>
      </c>
      <c r="J40" s="389">
        <f t="shared" si="3"/>
        <v>0</v>
      </c>
      <c r="K40" s="443" t="e">
        <f t="shared" si="4"/>
        <v>#DIV/0!</v>
      </c>
      <c r="L40" s="364"/>
      <c r="M40" s="396">
        <v>0</v>
      </c>
      <c r="N40" s="977">
        <v>0</v>
      </c>
      <c r="O40" s="444">
        <v>0</v>
      </c>
    </row>
    <row r="41" spans="1:15" x14ac:dyDescent="0.3">
      <c r="A41" s="392" t="s">
        <v>766</v>
      </c>
      <c r="B41" s="437" t="s">
        <v>767</v>
      </c>
      <c r="C41" s="384">
        <v>28468</v>
      </c>
      <c r="D41" s="462">
        <v>26380</v>
      </c>
      <c r="E41" s="463">
        <v>32756</v>
      </c>
      <c r="F41" s="462">
        <v>6987</v>
      </c>
      <c r="G41" s="388">
        <f t="shared" si="5"/>
        <v>7957</v>
      </c>
      <c r="H41" s="388">
        <f t="shared" si="6"/>
        <v>7613</v>
      </c>
      <c r="I41" s="395">
        <f t="shared" si="6"/>
        <v>10199</v>
      </c>
      <c r="J41" s="389">
        <f t="shared" si="3"/>
        <v>32756</v>
      </c>
      <c r="K41" s="443">
        <f t="shared" si="4"/>
        <v>100</v>
      </c>
      <c r="L41" s="364"/>
      <c r="M41" s="396">
        <v>14944</v>
      </c>
      <c r="N41" s="977">
        <v>22557</v>
      </c>
      <c r="O41" s="444">
        <v>32756</v>
      </c>
    </row>
    <row r="42" spans="1:15" ht="12.9" thickBot="1" x14ac:dyDescent="0.35">
      <c r="A42" s="353" t="s">
        <v>768</v>
      </c>
      <c r="B42" s="464" t="s">
        <v>769</v>
      </c>
      <c r="C42" s="398">
        <v>170</v>
      </c>
      <c r="D42" s="465">
        <v>25</v>
      </c>
      <c r="E42" s="466">
        <v>479</v>
      </c>
      <c r="F42" s="467">
        <v>49</v>
      </c>
      <c r="G42" s="480">
        <f t="shared" si="5"/>
        <v>230</v>
      </c>
      <c r="H42" s="480">
        <f t="shared" si="6"/>
        <v>66</v>
      </c>
      <c r="I42" s="419">
        <f t="shared" si="6"/>
        <v>134</v>
      </c>
      <c r="J42" s="378">
        <f t="shared" si="3"/>
        <v>479</v>
      </c>
      <c r="K42" s="469">
        <f t="shared" si="4"/>
        <v>100</v>
      </c>
      <c r="L42" s="364"/>
      <c r="M42" s="421">
        <v>279</v>
      </c>
      <c r="N42" s="980">
        <v>345</v>
      </c>
      <c r="O42" s="470">
        <v>479</v>
      </c>
    </row>
    <row r="43" spans="1:15" ht="14.6" thickBot="1" x14ac:dyDescent="0.4">
      <c r="A43" s="631" t="s">
        <v>770</v>
      </c>
      <c r="B43" s="471" t="s">
        <v>729</v>
      </c>
      <c r="C43" s="407">
        <f t="shared" ref="C43:I43" si="8">SUM(C38:C42)</f>
        <v>29844</v>
      </c>
      <c r="D43" s="472">
        <f t="shared" si="8"/>
        <v>27965</v>
      </c>
      <c r="E43" s="472">
        <f t="shared" si="8"/>
        <v>34801</v>
      </c>
      <c r="F43" s="408">
        <f t="shared" si="8"/>
        <v>7302</v>
      </c>
      <c r="G43" s="484">
        <f t="shared" si="8"/>
        <v>8667</v>
      </c>
      <c r="H43" s="485">
        <f t="shared" si="8"/>
        <v>7937</v>
      </c>
      <c r="I43" s="1529">
        <f t="shared" si="8"/>
        <v>10895</v>
      </c>
      <c r="J43" s="476">
        <f t="shared" si="3"/>
        <v>34801</v>
      </c>
      <c r="K43" s="477">
        <f t="shared" si="4"/>
        <v>100</v>
      </c>
      <c r="L43" s="364"/>
      <c r="M43" s="408">
        <f>SUM(M38:M42)</f>
        <v>15969</v>
      </c>
      <c r="N43" s="409">
        <f>SUM(N38:N42)</f>
        <v>23906</v>
      </c>
      <c r="O43" s="408">
        <f>SUM(O38:O42)</f>
        <v>34801</v>
      </c>
    </row>
    <row r="44" spans="1:15" s="649" customFormat="1" ht="5.25" customHeight="1" thickBot="1" x14ac:dyDescent="0.35">
      <c r="A44" s="488"/>
      <c r="B44" s="489"/>
      <c r="C44" s="490"/>
      <c r="D44" s="491"/>
      <c r="E44" s="491"/>
      <c r="F44" s="492"/>
      <c r="G44" s="493"/>
      <c r="H44" s="494"/>
      <c r="I44" s="493"/>
      <c r="J44" s="1530"/>
      <c r="K44" s="1531"/>
      <c r="L44" s="497"/>
      <c r="M44" s="492"/>
      <c r="N44" s="499"/>
      <c r="O44" s="499"/>
    </row>
    <row r="45" spans="1:15" ht="14.6" thickBot="1" x14ac:dyDescent="0.4">
      <c r="A45" s="1009" t="s">
        <v>771</v>
      </c>
      <c r="B45" s="471" t="s">
        <v>729</v>
      </c>
      <c r="C45" s="408">
        <f t="shared" ref="C45:I45" si="9">C43-C41</f>
        <v>1376</v>
      </c>
      <c r="D45" s="407">
        <f t="shared" si="9"/>
        <v>1585</v>
      </c>
      <c r="E45" s="407">
        <f t="shared" si="9"/>
        <v>2045</v>
      </c>
      <c r="F45" s="408">
        <f t="shared" si="9"/>
        <v>315</v>
      </c>
      <c r="G45" s="501">
        <f t="shared" si="9"/>
        <v>710</v>
      </c>
      <c r="H45" s="408">
        <f t="shared" si="9"/>
        <v>324</v>
      </c>
      <c r="I45" s="409">
        <f t="shared" si="9"/>
        <v>696</v>
      </c>
      <c r="J45" s="432">
        <f t="shared" si="3"/>
        <v>2045</v>
      </c>
      <c r="K45" s="433">
        <f t="shared" si="4"/>
        <v>100</v>
      </c>
      <c r="L45" s="364"/>
      <c r="M45" s="408">
        <f>M43-M41</f>
        <v>1025</v>
      </c>
      <c r="N45" s="409">
        <f>N43-N41</f>
        <v>1349</v>
      </c>
      <c r="O45" s="408">
        <f>O43-O41</f>
        <v>2045</v>
      </c>
    </row>
    <row r="46" spans="1:15" ht="14.6" thickBot="1" x14ac:dyDescent="0.4">
      <c r="A46" s="631" t="s">
        <v>772</v>
      </c>
      <c r="B46" s="471" t="s">
        <v>729</v>
      </c>
      <c r="C46" s="504">
        <f t="shared" ref="C46:I46" si="10">C43-C37</f>
        <v>-53</v>
      </c>
      <c r="D46" s="569">
        <f t="shared" si="10"/>
        <v>0</v>
      </c>
      <c r="E46" s="569">
        <f t="shared" si="10"/>
        <v>247</v>
      </c>
      <c r="F46" s="504">
        <f t="shared" si="10"/>
        <v>27</v>
      </c>
      <c r="G46" s="1532">
        <f t="shared" si="10"/>
        <v>229</v>
      </c>
      <c r="H46" s="504">
        <f t="shared" si="10"/>
        <v>57</v>
      </c>
      <c r="I46" s="544">
        <f t="shared" si="10"/>
        <v>-66</v>
      </c>
      <c r="J46" s="1533">
        <f t="shared" si="3"/>
        <v>247</v>
      </c>
      <c r="K46" s="1534">
        <f t="shared" si="4"/>
        <v>100</v>
      </c>
      <c r="L46" s="364"/>
      <c r="M46" s="504">
        <f>M43-M37</f>
        <v>256</v>
      </c>
      <c r="N46" s="544">
        <f>N43-N37</f>
        <v>313</v>
      </c>
      <c r="O46" s="504">
        <f>O43-O37</f>
        <v>247</v>
      </c>
    </row>
    <row r="47" spans="1:15" ht="14.6" thickBot="1" x14ac:dyDescent="0.4">
      <c r="A47" s="1016" t="s">
        <v>773</v>
      </c>
      <c r="B47" s="506" t="s">
        <v>729</v>
      </c>
      <c r="C47" s="504">
        <f t="shared" ref="C47:I47" si="11">C46-C41</f>
        <v>-28521</v>
      </c>
      <c r="D47" s="569">
        <f t="shared" si="11"/>
        <v>-26380</v>
      </c>
      <c r="E47" s="569">
        <f t="shared" si="11"/>
        <v>-32509</v>
      </c>
      <c r="F47" s="504">
        <f t="shared" si="11"/>
        <v>-6960</v>
      </c>
      <c r="G47" s="1532">
        <f t="shared" si="11"/>
        <v>-7728</v>
      </c>
      <c r="H47" s="504">
        <f t="shared" si="11"/>
        <v>-7556</v>
      </c>
      <c r="I47" s="544">
        <f t="shared" si="11"/>
        <v>-10265</v>
      </c>
      <c r="J47" s="504">
        <f t="shared" si="3"/>
        <v>-32509</v>
      </c>
      <c r="K47" s="1535">
        <f t="shared" si="4"/>
        <v>100</v>
      </c>
      <c r="L47" s="364"/>
      <c r="M47" s="504">
        <f>M46-M41</f>
        <v>-14688</v>
      </c>
      <c r="N47" s="544">
        <f>N46-N41</f>
        <v>-22244</v>
      </c>
      <c r="O47" s="504">
        <f>O46-O41</f>
        <v>-32509</v>
      </c>
    </row>
    <row r="50" spans="1:10" ht="14.15" x14ac:dyDescent="0.35">
      <c r="A50" s="508" t="s">
        <v>774</v>
      </c>
    </row>
    <row r="51" spans="1:10" ht="14.15" x14ac:dyDescent="0.35">
      <c r="A51" s="509" t="s">
        <v>775</v>
      </c>
    </row>
    <row r="52" spans="1:10" ht="14.15" x14ac:dyDescent="0.35">
      <c r="A52" s="511" t="s">
        <v>776</v>
      </c>
    </row>
    <row r="53" spans="1:10" s="513" customFormat="1" ht="14.15" x14ac:dyDescent="0.35">
      <c r="A53" s="511" t="s">
        <v>777</v>
      </c>
      <c r="B53" s="512"/>
      <c r="E53" s="514"/>
      <c r="F53" s="514"/>
      <c r="G53" s="514"/>
      <c r="H53" s="514"/>
      <c r="I53" s="514"/>
      <c r="J53" s="514"/>
    </row>
    <row r="54" spans="1:10" x14ac:dyDescent="0.3">
      <c r="A54" s="656"/>
    </row>
    <row r="55" spans="1:10" x14ac:dyDescent="0.3">
      <c r="A55" s="656"/>
    </row>
    <row r="56" spans="1:10" x14ac:dyDescent="0.3">
      <c r="A56" s="656" t="s">
        <v>829</v>
      </c>
    </row>
    <row r="57" spans="1:10" x14ac:dyDescent="0.3">
      <c r="A57" s="656"/>
    </row>
    <row r="58" spans="1:10" x14ac:dyDescent="0.3">
      <c r="A58" s="656" t="s">
        <v>830</v>
      </c>
    </row>
    <row r="59" spans="1:10" x14ac:dyDescent="0.3">
      <c r="A59" s="656"/>
    </row>
    <row r="60" spans="1:10" x14ac:dyDescent="0.3">
      <c r="A60" s="656"/>
    </row>
    <row r="61" spans="1:10" x14ac:dyDescent="0.3">
      <c r="A61" s="656"/>
    </row>
  </sheetData>
  <mergeCells count="5">
    <mergeCell ref="A1:O1"/>
    <mergeCell ref="C7:O7"/>
    <mergeCell ref="A9:A10"/>
    <mergeCell ref="B9:B10"/>
    <mergeCell ref="F9:I9"/>
  </mergeCell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workbookViewId="0">
      <selection sqref="A1:XFD1048576"/>
    </sheetView>
  </sheetViews>
  <sheetFormatPr defaultColWidth="8.69140625" defaultRowHeight="12.45" x14ac:dyDescent="0.3"/>
  <cols>
    <col min="1" max="1" width="37.69140625" style="331" customWidth="1"/>
    <col min="2" max="2" width="7.3046875" style="510" customWidth="1"/>
    <col min="3" max="4" width="11.53515625" style="331" customWidth="1"/>
    <col min="5" max="5" width="11.53515625" style="329" customWidth="1"/>
    <col min="6" max="6" width="11.3828125" style="329" customWidth="1"/>
    <col min="7" max="7" width="9.84375" style="329" customWidth="1"/>
    <col min="8" max="8" width="9.15234375" style="329" customWidth="1"/>
    <col min="9" max="9" width="9.3046875" style="329" customWidth="1"/>
    <col min="10" max="10" width="9.15234375" style="329" customWidth="1"/>
    <col min="11" max="11" width="17.3828125" style="331" bestFit="1" customWidth="1"/>
    <col min="12" max="12" width="8.69140625" style="331"/>
    <col min="13" max="13" width="11.84375" style="331" customWidth="1"/>
    <col min="14" max="14" width="12.53515625" style="331" customWidth="1"/>
    <col min="15" max="15" width="11.84375" style="331" customWidth="1"/>
    <col min="16" max="16" width="12" style="331" customWidth="1"/>
    <col min="17" max="16384" width="8.69140625" style="331"/>
  </cols>
  <sheetData>
    <row r="1" spans="1:16" ht="24" customHeight="1" x14ac:dyDescent="0.6">
      <c r="A1" s="1754"/>
      <c r="B1" s="1775"/>
      <c r="C1" s="1775"/>
      <c r="D1" s="1775"/>
      <c r="E1" s="1775"/>
      <c r="F1" s="1775"/>
      <c r="G1" s="1775"/>
      <c r="H1" s="1775"/>
      <c r="I1" s="1775"/>
      <c r="J1" s="1775"/>
      <c r="K1" s="1775"/>
      <c r="L1" s="1775"/>
      <c r="M1" s="1775"/>
      <c r="N1" s="1775"/>
      <c r="O1" s="1775"/>
      <c r="P1" s="325"/>
    </row>
    <row r="2" spans="1:16" x14ac:dyDescent="0.3">
      <c r="O2" s="332"/>
    </row>
    <row r="3" spans="1:16" ht="17.600000000000001" x14ac:dyDescent="0.4">
      <c r="A3" s="576" t="s">
        <v>783</v>
      </c>
      <c r="F3" s="334"/>
      <c r="G3" s="334"/>
    </row>
    <row r="4" spans="1:16" ht="21.75" customHeight="1" x14ac:dyDescent="0.4">
      <c r="A4" s="517"/>
      <c r="F4" s="334"/>
      <c r="G4" s="334"/>
    </row>
    <row r="5" spans="1:16" x14ac:dyDescent="0.3">
      <c r="A5" s="518"/>
      <c r="F5" s="334"/>
      <c r="G5" s="334"/>
    </row>
    <row r="6" spans="1:16" ht="6" customHeight="1" x14ac:dyDescent="0.3">
      <c r="B6" s="577"/>
      <c r="C6" s="578"/>
      <c r="F6" s="334"/>
      <c r="G6" s="334"/>
    </row>
    <row r="7" spans="1:16" ht="24.75" customHeight="1" x14ac:dyDescent="0.3">
      <c r="A7" s="1536" t="s">
        <v>706</v>
      </c>
      <c r="B7" s="1822" t="s">
        <v>831</v>
      </c>
      <c r="C7" s="1822"/>
      <c r="D7" s="1822"/>
      <c r="E7" s="1822"/>
      <c r="F7" s="1822"/>
      <c r="G7" s="1822"/>
      <c r="H7" s="1822"/>
      <c r="I7" s="1822"/>
      <c r="J7" s="1822"/>
      <c r="K7" s="1822"/>
      <c r="L7" s="1822"/>
      <c r="M7" s="1822"/>
      <c r="N7" s="1822"/>
      <c r="O7" s="1822"/>
    </row>
    <row r="8" spans="1:16" ht="23.25" customHeight="1" thickBot="1" x14ac:dyDescent="0.35">
      <c r="A8" s="518" t="s">
        <v>708</v>
      </c>
      <c r="F8" s="334"/>
      <c r="G8" s="334"/>
    </row>
    <row r="9" spans="1:16" ht="12.9" thickBot="1" x14ac:dyDescent="0.35">
      <c r="A9" s="1769" t="s">
        <v>709</v>
      </c>
      <c r="B9" s="1771" t="s">
        <v>817</v>
      </c>
      <c r="C9" s="341" t="s">
        <v>0</v>
      </c>
      <c r="D9" s="342" t="s">
        <v>711</v>
      </c>
      <c r="E9" s="343" t="s">
        <v>712</v>
      </c>
      <c r="F9" s="1763" t="s">
        <v>713</v>
      </c>
      <c r="G9" s="1798"/>
      <c r="H9" s="1798"/>
      <c r="I9" s="1799"/>
      <c r="J9" s="342" t="s">
        <v>714</v>
      </c>
      <c r="K9" s="343" t="s">
        <v>715</v>
      </c>
      <c r="M9" s="344" t="s">
        <v>716</v>
      </c>
      <c r="N9" s="344" t="s">
        <v>717</v>
      </c>
      <c r="O9" s="344" t="s">
        <v>716</v>
      </c>
    </row>
    <row r="10" spans="1:16" ht="12.9" thickBot="1" x14ac:dyDescent="0.35">
      <c r="A10" s="1760"/>
      <c r="B10" s="1762"/>
      <c r="C10" s="345" t="s">
        <v>718</v>
      </c>
      <c r="D10" s="346">
        <v>2021</v>
      </c>
      <c r="E10" s="347">
        <v>2021</v>
      </c>
      <c r="F10" s="348" t="s">
        <v>719</v>
      </c>
      <c r="G10" s="349" t="s">
        <v>720</v>
      </c>
      <c r="H10" s="349" t="s">
        <v>721</v>
      </c>
      <c r="I10" s="970" t="s">
        <v>722</v>
      </c>
      <c r="J10" s="346" t="s">
        <v>723</v>
      </c>
      <c r="K10" s="347" t="s">
        <v>724</v>
      </c>
      <c r="M10" s="351" t="s">
        <v>725</v>
      </c>
      <c r="N10" s="352" t="s">
        <v>726</v>
      </c>
      <c r="O10" s="352" t="s">
        <v>727</v>
      </c>
    </row>
    <row r="11" spans="1:16" x14ac:dyDescent="0.3">
      <c r="A11" s="353" t="s">
        <v>728</v>
      </c>
      <c r="B11" s="1537"/>
      <c r="C11" s="355">
        <v>35</v>
      </c>
      <c r="D11" s="356">
        <v>35</v>
      </c>
      <c r="E11" s="357">
        <v>35</v>
      </c>
      <c r="F11" s="358">
        <v>35</v>
      </c>
      <c r="G11" s="359">
        <f t="shared" ref="G11:I23" si="0">M11</f>
        <v>36</v>
      </c>
      <c r="H11" s="1525">
        <f t="shared" si="0"/>
        <v>37</v>
      </c>
      <c r="I11" s="971">
        <f>O11</f>
        <v>39</v>
      </c>
      <c r="J11" s="972" t="s">
        <v>729</v>
      </c>
      <c r="K11" s="363" t="s">
        <v>729</v>
      </c>
      <c r="L11" s="364"/>
      <c r="M11" s="530">
        <v>36</v>
      </c>
      <c r="N11" s="688">
        <v>37</v>
      </c>
      <c r="O11" s="583">
        <v>39</v>
      </c>
    </row>
    <row r="12" spans="1:16" ht="12.9" thickBot="1" x14ac:dyDescent="0.35">
      <c r="A12" s="368" t="s">
        <v>730</v>
      </c>
      <c r="B12" s="369"/>
      <c r="C12" s="370">
        <v>33.03</v>
      </c>
      <c r="D12" s="371">
        <v>33.5</v>
      </c>
      <c r="E12" s="372">
        <v>33.5</v>
      </c>
      <c r="F12" s="373">
        <v>32.450000000000003</v>
      </c>
      <c r="G12" s="374">
        <f t="shared" si="0"/>
        <v>32.787100000000002</v>
      </c>
      <c r="H12" s="376">
        <f t="shared" si="0"/>
        <v>32.599400000000003</v>
      </c>
      <c r="I12" s="374">
        <f>O12</f>
        <v>33.340000000000003</v>
      </c>
      <c r="J12" s="698"/>
      <c r="K12" s="378" t="s">
        <v>729</v>
      </c>
      <c r="L12" s="364"/>
      <c r="M12" s="535">
        <v>32.787100000000002</v>
      </c>
      <c r="N12" s="701">
        <v>32.599400000000003</v>
      </c>
      <c r="O12" s="584">
        <v>33.340000000000003</v>
      </c>
    </row>
    <row r="13" spans="1:16" x14ac:dyDescent="0.3">
      <c r="A13" s="382" t="s">
        <v>786</v>
      </c>
      <c r="B13" s="383" t="s">
        <v>732</v>
      </c>
      <c r="C13" s="384">
        <v>9777</v>
      </c>
      <c r="D13" s="385" t="s">
        <v>729</v>
      </c>
      <c r="E13" s="385" t="s">
        <v>729</v>
      </c>
      <c r="F13" s="386">
        <v>9745</v>
      </c>
      <c r="G13" s="387">
        <f t="shared" si="0"/>
        <v>9388</v>
      </c>
      <c r="H13" s="395">
        <f t="shared" si="0"/>
        <v>10025</v>
      </c>
      <c r="I13" s="361">
        <f>O13</f>
        <v>9775</v>
      </c>
      <c r="J13" s="442" t="s">
        <v>729</v>
      </c>
      <c r="K13" s="389" t="s">
        <v>729</v>
      </c>
      <c r="L13" s="364"/>
      <c r="M13" s="365">
        <v>9388</v>
      </c>
      <c r="N13" s="977">
        <v>10025</v>
      </c>
      <c r="O13" s="391">
        <v>9775</v>
      </c>
    </row>
    <row r="14" spans="1:16" x14ac:dyDescent="0.3">
      <c r="A14" s="392" t="s">
        <v>787</v>
      </c>
      <c r="B14" s="383" t="s">
        <v>734</v>
      </c>
      <c r="C14" s="384">
        <v>9412</v>
      </c>
      <c r="D14" s="393" t="s">
        <v>729</v>
      </c>
      <c r="E14" s="393" t="s">
        <v>729</v>
      </c>
      <c r="F14" s="394">
        <v>9390</v>
      </c>
      <c r="G14" s="387">
        <f t="shared" si="0"/>
        <v>9043</v>
      </c>
      <c r="H14" s="395">
        <f t="shared" si="0"/>
        <v>9590</v>
      </c>
      <c r="I14" s="395">
        <f t="shared" si="0"/>
        <v>9352</v>
      </c>
      <c r="J14" s="442" t="s">
        <v>729</v>
      </c>
      <c r="K14" s="389" t="s">
        <v>729</v>
      </c>
      <c r="L14" s="364"/>
      <c r="M14" s="396">
        <v>9043</v>
      </c>
      <c r="N14" s="977">
        <v>9590</v>
      </c>
      <c r="O14" s="391">
        <v>9352</v>
      </c>
    </row>
    <row r="15" spans="1:16" x14ac:dyDescent="0.3">
      <c r="A15" s="392" t="s">
        <v>735</v>
      </c>
      <c r="B15" s="383" t="s">
        <v>736</v>
      </c>
      <c r="C15" s="384">
        <v>113</v>
      </c>
      <c r="D15" s="393" t="s">
        <v>729</v>
      </c>
      <c r="E15" s="393" t="s">
        <v>729</v>
      </c>
      <c r="F15" s="394">
        <v>136</v>
      </c>
      <c r="G15" s="387">
        <f t="shared" si="0"/>
        <v>132</v>
      </c>
      <c r="H15" s="395">
        <f t="shared" si="0"/>
        <v>183</v>
      </c>
      <c r="I15" s="395">
        <f t="shared" si="0"/>
        <v>155</v>
      </c>
      <c r="J15" s="442" t="s">
        <v>729</v>
      </c>
      <c r="K15" s="389" t="s">
        <v>729</v>
      </c>
      <c r="L15" s="364"/>
      <c r="M15" s="396">
        <v>132</v>
      </c>
      <c r="N15" s="977">
        <v>183</v>
      </c>
      <c r="O15" s="391">
        <v>155</v>
      </c>
    </row>
    <row r="16" spans="1:16" x14ac:dyDescent="0.3">
      <c r="A16" s="392" t="s">
        <v>737</v>
      </c>
      <c r="B16" s="383" t="s">
        <v>729</v>
      </c>
      <c r="C16" s="384">
        <v>1779</v>
      </c>
      <c r="D16" s="393" t="s">
        <v>729</v>
      </c>
      <c r="E16" s="393" t="s">
        <v>729</v>
      </c>
      <c r="F16" s="394">
        <v>8510</v>
      </c>
      <c r="G16" s="387">
        <f t="shared" si="0"/>
        <v>12582</v>
      </c>
      <c r="H16" s="395">
        <f t="shared" si="0"/>
        <v>16196</v>
      </c>
      <c r="I16" s="395">
        <f t="shared" si="0"/>
        <v>1011</v>
      </c>
      <c r="J16" s="442" t="s">
        <v>729</v>
      </c>
      <c r="K16" s="389" t="s">
        <v>729</v>
      </c>
      <c r="L16" s="364"/>
      <c r="M16" s="396">
        <v>12582</v>
      </c>
      <c r="N16" s="977">
        <v>16196</v>
      </c>
      <c r="O16" s="391">
        <v>1011</v>
      </c>
    </row>
    <row r="17" spans="1:15" ht="12.9" thickBot="1" x14ac:dyDescent="0.35">
      <c r="A17" s="353" t="s">
        <v>738</v>
      </c>
      <c r="B17" s="397" t="s">
        <v>739</v>
      </c>
      <c r="C17" s="398">
        <v>4644</v>
      </c>
      <c r="D17" s="399" t="s">
        <v>729</v>
      </c>
      <c r="E17" s="399" t="s">
        <v>729</v>
      </c>
      <c r="F17" s="400">
        <v>5754</v>
      </c>
      <c r="G17" s="387">
        <f t="shared" si="0"/>
        <v>8138</v>
      </c>
      <c r="H17" s="395">
        <f t="shared" si="0"/>
        <v>5651</v>
      </c>
      <c r="I17" s="395">
        <f t="shared" si="0"/>
        <v>5506</v>
      </c>
      <c r="J17" s="978" t="s">
        <v>729</v>
      </c>
      <c r="K17" s="363" t="s">
        <v>729</v>
      </c>
      <c r="L17" s="364"/>
      <c r="M17" s="402">
        <v>8138</v>
      </c>
      <c r="N17" s="979">
        <v>5651</v>
      </c>
      <c r="O17" s="404">
        <v>5506</v>
      </c>
    </row>
    <row r="18" spans="1:15" ht="12.9" thickBot="1" x14ac:dyDescent="0.35">
      <c r="A18" s="405" t="s">
        <v>740</v>
      </c>
      <c r="B18" s="483"/>
      <c r="C18" s="407">
        <f>C13-C14+C15+C16+C17</f>
        <v>6901</v>
      </c>
      <c r="D18" s="407" t="s">
        <v>729</v>
      </c>
      <c r="E18" s="407" t="s">
        <v>729</v>
      </c>
      <c r="F18" s="408">
        <f>F13-F14+F15+F16+F17</f>
        <v>14755</v>
      </c>
      <c r="G18" s="408">
        <f t="shared" ref="G18:I18" si="1">G13-G14+G15+G16+G17</f>
        <v>21197</v>
      </c>
      <c r="H18" s="408">
        <f t="shared" si="1"/>
        <v>22465</v>
      </c>
      <c r="I18" s="408">
        <f t="shared" si="1"/>
        <v>7095</v>
      </c>
      <c r="J18" s="408" t="s">
        <v>729</v>
      </c>
      <c r="K18" s="409" t="s">
        <v>729</v>
      </c>
      <c r="L18" s="364"/>
      <c r="M18" s="410">
        <f>M13-M14+M15+M16+M17</f>
        <v>21197</v>
      </c>
      <c r="N18" s="410">
        <f t="shared" ref="N18:O18" si="2">N13-N14+N15+N16+N17</f>
        <v>22465</v>
      </c>
      <c r="O18" s="410">
        <f t="shared" si="2"/>
        <v>7095</v>
      </c>
    </row>
    <row r="19" spans="1:15" x14ac:dyDescent="0.3">
      <c r="A19" s="353" t="s">
        <v>741</v>
      </c>
      <c r="B19" s="397">
        <v>401</v>
      </c>
      <c r="C19" s="398">
        <v>365</v>
      </c>
      <c r="D19" s="385" t="s">
        <v>729</v>
      </c>
      <c r="E19" s="385" t="s">
        <v>729</v>
      </c>
      <c r="F19" s="400">
        <v>355</v>
      </c>
      <c r="G19" s="387">
        <f t="shared" si="0"/>
        <v>345</v>
      </c>
      <c r="H19" s="395">
        <f t="shared" si="0"/>
        <v>435</v>
      </c>
      <c r="I19" s="395">
        <f t="shared" si="0"/>
        <v>423</v>
      </c>
      <c r="J19" s="978" t="s">
        <v>729</v>
      </c>
      <c r="K19" s="363" t="s">
        <v>729</v>
      </c>
      <c r="L19" s="364"/>
      <c r="M19" s="414">
        <v>345</v>
      </c>
      <c r="N19" s="979">
        <v>435</v>
      </c>
      <c r="O19" s="404">
        <v>423</v>
      </c>
    </row>
    <row r="20" spans="1:15" x14ac:dyDescent="0.3">
      <c r="A20" s="392" t="s">
        <v>742</v>
      </c>
      <c r="B20" s="383" t="s">
        <v>743</v>
      </c>
      <c r="C20" s="384">
        <v>1056</v>
      </c>
      <c r="D20" s="393" t="s">
        <v>729</v>
      </c>
      <c r="E20" s="393" t="s">
        <v>729</v>
      </c>
      <c r="F20" s="394">
        <v>1087</v>
      </c>
      <c r="G20" s="387">
        <f t="shared" si="0"/>
        <v>1077</v>
      </c>
      <c r="H20" s="395">
        <f t="shared" si="0"/>
        <v>814</v>
      </c>
      <c r="I20" s="395">
        <f t="shared" si="0"/>
        <v>1562</v>
      </c>
      <c r="J20" s="442" t="s">
        <v>729</v>
      </c>
      <c r="K20" s="389" t="s">
        <v>729</v>
      </c>
      <c r="L20" s="364"/>
      <c r="M20" s="396">
        <v>1077</v>
      </c>
      <c r="N20" s="977">
        <v>814</v>
      </c>
      <c r="O20" s="391">
        <v>1562</v>
      </c>
    </row>
    <row r="21" spans="1:15" x14ac:dyDescent="0.3">
      <c r="A21" s="392" t="s">
        <v>744</v>
      </c>
      <c r="B21" s="383" t="s">
        <v>729</v>
      </c>
      <c r="C21" s="384">
        <v>1438</v>
      </c>
      <c r="D21" s="393" t="s">
        <v>729</v>
      </c>
      <c r="E21" s="393" t="s">
        <v>729</v>
      </c>
      <c r="F21" s="394">
        <v>1438</v>
      </c>
      <c r="G21" s="387">
        <f t="shared" si="0"/>
        <v>1438</v>
      </c>
      <c r="H21" s="395">
        <f t="shared" si="0"/>
        <v>0</v>
      </c>
      <c r="I21" s="395">
        <f t="shared" si="0"/>
        <v>786</v>
      </c>
      <c r="J21" s="442" t="s">
        <v>729</v>
      </c>
      <c r="K21" s="389" t="s">
        <v>729</v>
      </c>
      <c r="L21" s="364"/>
      <c r="M21" s="396">
        <v>1438</v>
      </c>
      <c r="N21" s="977">
        <v>0</v>
      </c>
      <c r="O21" s="391">
        <v>786</v>
      </c>
    </row>
    <row r="22" spans="1:15" x14ac:dyDescent="0.3">
      <c r="A22" s="392" t="s">
        <v>745</v>
      </c>
      <c r="B22" s="383" t="s">
        <v>729</v>
      </c>
      <c r="C22" s="384">
        <v>4070</v>
      </c>
      <c r="D22" s="393" t="s">
        <v>729</v>
      </c>
      <c r="E22" s="393" t="s">
        <v>729</v>
      </c>
      <c r="F22" s="394">
        <v>11685</v>
      </c>
      <c r="G22" s="387">
        <f t="shared" si="0"/>
        <v>17918</v>
      </c>
      <c r="H22" s="395">
        <f t="shared" si="0"/>
        <v>20855</v>
      </c>
      <c r="I22" s="395">
        <f t="shared" si="0"/>
        <v>4223</v>
      </c>
      <c r="J22" s="442" t="s">
        <v>729</v>
      </c>
      <c r="K22" s="389" t="s">
        <v>729</v>
      </c>
      <c r="L22" s="364"/>
      <c r="M22" s="396">
        <v>17918</v>
      </c>
      <c r="N22" s="977">
        <v>20855</v>
      </c>
      <c r="O22" s="391">
        <v>4223</v>
      </c>
    </row>
    <row r="23" spans="1:15" ht="12.9" thickBot="1" x14ac:dyDescent="0.35">
      <c r="A23" s="368" t="s">
        <v>746</v>
      </c>
      <c r="B23" s="416" t="s">
        <v>729</v>
      </c>
      <c r="C23" s="384">
        <v>0</v>
      </c>
      <c r="D23" s="399" t="s">
        <v>729</v>
      </c>
      <c r="E23" s="399" t="s">
        <v>729</v>
      </c>
      <c r="F23" s="417">
        <v>0</v>
      </c>
      <c r="G23" s="418">
        <f t="shared" si="0"/>
        <v>0</v>
      </c>
      <c r="H23" s="542">
        <f t="shared" si="0"/>
        <v>0</v>
      </c>
      <c r="I23" s="542">
        <f t="shared" si="0"/>
        <v>0</v>
      </c>
      <c r="J23" s="452" t="s">
        <v>729</v>
      </c>
      <c r="K23" s="420" t="s">
        <v>729</v>
      </c>
      <c r="L23" s="364"/>
      <c r="M23" s="421">
        <v>0</v>
      </c>
      <c r="N23" s="980">
        <v>0</v>
      </c>
      <c r="O23" s="423">
        <v>0</v>
      </c>
    </row>
    <row r="24" spans="1:15" x14ac:dyDescent="0.3">
      <c r="A24" s="424" t="s">
        <v>747</v>
      </c>
      <c r="B24" s="425" t="s">
        <v>729</v>
      </c>
      <c r="C24" s="426">
        <v>22824</v>
      </c>
      <c r="D24" s="427">
        <v>22057</v>
      </c>
      <c r="E24" s="428">
        <v>25010</v>
      </c>
      <c r="F24" s="427">
        <v>5217</v>
      </c>
      <c r="G24" s="429">
        <f>M24-F24</f>
        <v>5447</v>
      </c>
      <c r="H24" s="429">
        <f>N24-M24</f>
        <v>6755</v>
      </c>
      <c r="I24" s="430">
        <f>O24-N24</f>
        <v>7593</v>
      </c>
      <c r="J24" s="740">
        <f t="shared" ref="J24:J47" si="3">SUM(F24:I24)</f>
        <v>25012</v>
      </c>
      <c r="K24" s="433">
        <f t="shared" ref="K24:K47" si="4">(J24/E24)*100</f>
        <v>100.0079968012795</v>
      </c>
      <c r="L24" s="364"/>
      <c r="M24" s="365">
        <v>10664</v>
      </c>
      <c r="N24" s="1526">
        <v>17419</v>
      </c>
      <c r="O24" s="435">
        <v>25012</v>
      </c>
    </row>
    <row r="25" spans="1:15" x14ac:dyDescent="0.3">
      <c r="A25" s="392" t="s">
        <v>748</v>
      </c>
      <c r="B25" s="437" t="s">
        <v>729</v>
      </c>
      <c r="C25" s="384">
        <v>0</v>
      </c>
      <c r="D25" s="438">
        <v>0</v>
      </c>
      <c r="E25" s="439">
        <v>0</v>
      </c>
      <c r="F25" s="438">
        <v>0</v>
      </c>
      <c r="G25" s="440">
        <f t="shared" ref="G25:G42" si="5">M25-F25</f>
        <v>0</v>
      </c>
      <c r="H25" s="440">
        <f t="shared" ref="H25:I42" si="6">N25-M25</f>
        <v>0</v>
      </c>
      <c r="I25" s="441">
        <f t="shared" si="6"/>
        <v>0</v>
      </c>
      <c r="J25" s="389">
        <f t="shared" si="3"/>
        <v>0</v>
      </c>
      <c r="K25" s="443" t="e">
        <f t="shared" si="4"/>
        <v>#DIV/0!</v>
      </c>
      <c r="L25" s="364"/>
      <c r="M25" s="396">
        <v>0</v>
      </c>
      <c r="N25" s="977">
        <v>0</v>
      </c>
      <c r="O25" s="444">
        <v>0</v>
      </c>
    </row>
    <row r="26" spans="1:15" ht="12.9" thickBot="1" x14ac:dyDescent="0.35">
      <c r="A26" s="368" t="s">
        <v>749</v>
      </c>
      <c r="B26" s="445">
        <v>672</v>
      </c>
      <c r="C26" s="446">
        <v>3325</v>
      </c>
      <c r="D26" s="447">
        <v>3150</v>
      </c>
      <c r="E26" s="448">
        <v>3150</v>
      </c>
      <c r="F26" s="449">
        <v>788</v>
      </c>
      <c r="G26" s="450">
        <f t="shared" si="5"/>
        <v>788</v>
      </c>
      <c r="H26" s="450">
        <f t="shared" si="6"/>
        <v>787</v>
      </c>
      <c r="I26" s="451">
        <f t="shared" si="6"/>
        <v>787</v>
      </c>
      <c r="J26" s="420">
        <f t="shared" si="3"/>
        <v>3150</v>
      </c>
      <c r="K26" s="1538">
        <f t="shared" si="4"/>
        <v>100</v>
      </c>
      <c r="L26" s="364"/>
      <c r="M26" s="402">
        <v>1576</v>
      </c>
      <c r="N26" s="1527">
        <v>2363</v>
      </c>
      <c r="O26" s="454">
        <v>3150</v>
      </c>
    </row>
    <row r="27" spans="1:15" x14ac:dyDescent="0.3">
      <c r="A27" s="382" t="s">
        <v>750</v>
      </c>
      <c r="B27" s="425">
        <v>501</v>
      </c>
      <c r="C27" s="384">
        <v>1341</v>
      </c>
      <c r="D27" s="455">
        <v>1175</v>
      </c>
      <c r="E27" s="456">
        <v>1660</v>
      </c>
      <c r="F27" s="455">
        <v>254</v>
      </c>
      <c r="G27" s="413">
        <f t="shared" si="5"/>
        <v>577</v>
      </c>
      <c r="H27" s="457">
        <f t="shared" si="6"/>
        <v>275</v>
      </c>
      <c r="I27" s="361">
        <f t="shared" si="6"/>
        <v>512</v>
      </c>
      <c r="J27" s="740">
        <f t="shared" si="3"/>
        <v>1618</v>
      </c>
      <c r="K27" s="433">
        <f t="shared" si="4"/>
        <v>97.46987951807229</v>
      </c>
      <c r="L27" s="364"/>
      <c r="M27" s="414">
        <v>831</v>
      </c>
      <c r="N27" s="1528">
        <v>1106</v>
      </c>
      <c r="O27" s="461">
        <v>1618</v>
      </c>
    </row>
    <row r="28" spans="1:15" x14ac:dyDescent="0.3">
      <c r="A28" s="392" t="s">
        <v>751</v>
      </c>
      <c r="B28" s="437">
        <v>502</v>
      </c>
      <c r="C28" s="384">
        <v>803</v>
      </c>
      <c r="D28" s="462">
        <v>898</v>
      </c>
      <c r="E28" s="463">
        <v>800</v>
      </c>
      <c r="F28" s="462">
        <v>257</v>
      </c>
      <c r="G28" s="388">
        <f t="shared" si="5"/>
        <v>186</v>
      </c>
      <c r="H28" s="388">
        <f t="shared" si="6"/>
        <v>101</v>
      </c>
      <c r="I28" s="395">
        <f t="shared" si="6"/>
        <v>259</v>
      </c>
      <c r="J28" s="389">
        <f t="shared" si="3"/>
        <v>803</v>
      </c>
      <c r="K28" s="443">
        <f t="shared" si="4"/>
        <v>100.37499999999999</v>
      </c>
      <c r="L28" s="364"/>
      <c r="M28" s="396">
        <v>443</v>
      </c>
      <c r="N28" s="977">
        <v>544</v>
      </c>
      <c r="O28" s="444">
        <v>803</v>
      </c>
    </row>
    <row r="29" spans="1:15" x14ac:dyDescent="0.3">
      <c r="A29" s="392" t="s">
        <v>752</v>
      </c>
      <c r="B29" s="437">
        <v>504</v>
      </c>
      <c r="C29" s="384">
        <v>0</v>
      </c>
      <c r="D29" s="462">
        <v>0</v>
      </c>
      <c r="E29" s="463">
        <v>0</v>
      </c>
      <c r="F29" s="462">
        <v>0</v>
      </c>
      <c r="G29" s="388">
        <f t="shared" si="5"/>
        <v>0</v>
      </c>
      <c r="H29" s="388">
        <f t="shared" si="6"/>
        <v>0</v>
      </c>
      <c r="I29" s="395">
        <f t="shared" si="6"/>
        <v>0</v>
      </c>
      <c r="J29" s="389">
        <f t="shared" si="3"/>
        <v>0</v>
      </c>
      <c r="K29" s="443" t="e">
        <f t="shared" si="4"/>
        <v>#DIV/0!</v>
      </c>
      <c r="L29" s="364"/>
      <c r="M29" s="396">
        <v>0</v>
      </c>
      <c r="N29" s="977">
        <v>0</v>
      </c>
      <c r="O29" s="444">
        <v>0</v>
      </c>
    </row>
    <row r="30" spans="1:15" x14ac:dyDescent="0.3">
      <c r="A30" s="392" t="s">
        <v>753</v>
      </c>
      <c r="B30" s="437">
        <v>511</v>
      </c>
      <c r="C30" s="384">
        <v>479</v>
      </c>
      <c r="D30" s="462">
        <v>336</v>
      </c>
      <c r="E30" s="463">
        <v>650</v>
      </c>
      <c r="F30" s="462">
        <v>24</v>
      </c>
      <c r="G30" s="388">
        <f t="shared" si="5"/>
        <v>16</v>
      </c>
      <c r="H30" s="388">
        <f t="shared" si="6"/>
        <v>480</v>
      </c>
      <c r="I30" s="395">
        <f t="shared" si="6"/>
        <v>109</v>
      </c>
      <c r="J30" s="389">
        <f t="shared" si="3"/>
        <v>629</v>
      </c>
      <c r="K30" s="443">
        <f t="shared" si="4"/>
        <v>96.769230769230774</v>
      </c>
      <c r="L30" s="364"/>
      <c r="M30" s="396">
        <v>40</v>
      </c>
      <c r="N30" s="977">
        <v>520</v>
      </c>
      <c r="O30" s="444">
        <v>629</v>
      </c>
    </row>
    <row r="31" spans="1:15" x14ac:dyDescent="0.3">
      <c r="A31" s="392" t="s">
        <v>754</v>
      </c>
      <c r="B31" s="437">
        <v>518</v>
      </c>
      <c r="C31" s="384">
        <v>862</v>
      </c>
      <c r="D31" s="462">
        <v>880</v>
      </c>
      <c r="E31" s="463">
        <v>870</v>
      </c>
      <c r="F31" s="462">
        <v>252</v>
      </c>
      <c r="G31" s="388">
        <f t="shared" si="5"/>
        <v>240</v>
      </c>
      <c r="H31" s="388">
        <f t="shared" si="6"/>
        <v>141</v>
      </c>
      <c r="I31" s="395">
        <f t="shared" si="6"/>
        <v>218</v>
      </c>
      <c r="J31" s="389">
        <f t="shared" si="3"/>
        <v>851</v>
      </c>
      <c r="K31" s="443">
        <f t="shared" si="4"/>
        <v>97.816091954022994</v>
      </c>
      <c r="L31" s="364"/>
      <c r="M31" s="396">
        <v>492</v>
      </c>
      <c r="N31" s="977">
        <v>633</v>
      </c>
      <c r="O31" s="444">
        <v>851</v>
      </c>
    </row>
    <row r="32" spans="1:15" x14ac:dyDescent="0.3">
      <c r="A32" s="392" t="s">
        <v>755</v>
      </c>
      <c r="B32" s="437">
        <v>521</v>
      </c>
      <c r="C32" s="384">
        <v>14237</v>
      </c>
      <c r="D32" s="462">
        <v>14325</v>
      </c>
      <c r="E32" s="463">
        <v>15900</v>
      </c>
      <c r="F32" s="462">
        <v>3262</v>
      </c>
      <c r="G32" s="388">
        <f t="shared" si="5"/>
        <v>3417</v>
      </c>
      <c r="H32" s="388">
        <f t="shared" si="6"/>
        <v>4020</v>
      </c>
      <c r="I32" s="395">
        <f t="shared" si="6"/>
        <v>5227</v>
      </c>
      <c r="J32" s="389">
        <f t="shared" si="3"/>
        <v>15926</v>
      </c>
      <c r="K32" s="443">
        <f t="shared" si="4"/>
        <v>100.16352201257861</v>
      </c>
      <c r="L32" s="364"/>
      <c r="M32" s="396">
        <v>6679</v>
      </c>
      <c r="N32" s="977">
        <v>10699</v>
      </c>
      <c r="O32" s="444">
        <v>15926</v>
      </c>
    </row>
    <row r="33" spans="1:15" x14ac:dyDescent="0.3">
      <c r="A33" s="392" t="s">
        <v>756</v>
      </c>
      <c r="B33" s="437" t="s">
        <v>757</v>
      </c>
      <c r="C33" s="384">
        <v>5503</v>
      </c>
      <c r="D33" s="462">
        <v>5478</v>
      </c>
      <c r="E33" s="463">
        <v>6050</v>
      </c>
      <c r="F33" s="462">
        <v>1249</v>
      </c>
      <c r="G33" s="388">
        <f t="shared" si="5"/>
        <v>1356</v>
      </c>
      <c r="H33" s="388">
        <f t="shared" si="6"/>
        <v>1500</v>
      </c>
      <c r="I33" s="395">
        <f t="shared" si="6"/>
        <v>1977</v>
      </c>
      <c r="J33" s="389">
        <f t="shared" si="3"/>
        <v>6082</v>
      </c>
      <c r="K33" s="443">
        <f t="shared" si="4"/>
        <v>100.52892561983471</v>
      </c>
      <c r="L33" s="364"/>
      <c r="M33" s="396">
        <v>2605</v>
      </c>
      <c r="N33" s="977">
        <v>4105</v>
      </c>
      <c r="O33" s="444">
        <v>6082</v>
      </c>
    </row>
    <row r="34" spans="1:15" x14ac:dyDescent="0.3">
      <c r="A34" s="392" t="s">
        <v>758</v>
      </c>
      <c r="B34" s="437">
        <v>557</v>
      </c>
      <c r="C34" s="384">
        <v>0</v>
      </c>
      <c r="D34" s="462">
        <v>0</v>
      </c>
      <c r="E34" s="463">
        <v>0</v>
      </c>
      <c r="F34" s="462">
        <v>0</v>
      </c>
      <c r="G34" s="388">
        <f t="shared" si="5"/>
        <v>0</v>
      </c>
      <c r="H34" s="388">
        <f t="shared" si="6"/>
        <v>0</v>
      </c>
      <c r="I34" s="395">
        <f t="shared" si="6"/>
        <v>0</v>
      </c>
      <c r="J34" s="389">
        <f t="shared" si="3"/>
        <v>0</v>
      </c>
      <c r="K34" s="443" t="e">
        <f t="shared" si="4"/>
        <v>#DIV/0!</v>
      </c>
      <c r="L34" s="364"/>
      <c r="M34" s="396">
        <v>0</v>
      </c>
      <c r="N34" s="977">
        <v>0</v>
      </c>
      <c r="O34" s="444">
        <v>0</v>
      </c>
    </row>
    <row r="35" spans="1:15" x14ac:dyDescent="0.3">
      <c r="A35" s="392" t="s">
        <v>759</v>
      </c>
      <c r="B35" s="437">
        <v>551</v>
      </c>
      <c r="C35" s="384">
        <v>38</v>
      </c>
      <c r="D35" s="462">
        <v>38</v>
      </c>
      <c r="E35" s="463">
        <v>42</v>
      </c>
      <c r="F35" s="462">
        <v>10</v>
      </c>
      <c r="G35" s="388">
        <f t="shared" si="5"/>
        <v>9</v>
      </c>
      <c r="H35" s="388">
        <f t="shared" si="6"/>
        <v>11</v>
      </c>
      <c r="I35" s="395">
        <f t="shared" si="6"/>
        <v>12</v>
      </c>
      <c r="J35" s="389">
        <f t="shared" si="3"/>
        <v>42</v>
      </c>
      <c r="K35" s="443">
        <f t="shared" si="4"/>
        <v>100</v>
      </c>
      <c r="L35" s="364"/>
      <c r="M35" s="396">
        <v>19</v>
      </c>
      <c r="N35" s="977">
        <v>30</v>
      </c>
      <c r="O35" s="444">
        <v>42</v>
      </c>
    </row>
    <row r="36" spans="1:15" ht="12.9" thickBot="1" x14ac:dyDescent="0.35">
      <c r="A36" s="353" t="s">
        <v>760</v>
      </c>
      <c r="B36" s="464" t="s">
        <v>761</v>
      </c>
      <c r="C36" s="398">
        <v>841</v>
      </c>
      <c r="D36" s="465">
        <v>564</v>
      </c>
      <c r="E36" s="466">
        <v>490</v>
      </c>
      <c r="F36" s="467">
        <v>-49</v>
      </c>
      <c r="G36" s="388">
        <f t="shared" si="5"/>
        <v>-41</v>
      </c>
      <c r="H36" s="388">
        <f t="shared" si="6"/>
        <v>502</v>
      </c>
      <c r="I36" s="395">
        <f t="shared" si="6"/>
        <v>56</v>
      </c>
      <c r="J36" s="378">
        <f t="shared" si="3"/>
        <v>468</v>
      </c>
      <c r="K36" s="469">
        <f t="shared" si="4"/>
        <v>95.510204081632651</v>
      </c>
      <c r="L36" s="364"/>
      <c r="M36" s="421">
        <v>-90</v>
      </c>
      <c r="N36" s="980">
        <v>412</v>
      </c>
      <c r="O36" s="470">
        <v>468</v>
      </c>
    </row>
    <row r="37" spans="1:15" ht="12.9" thickBot="1" x14ac:dyDescent="0.35">
      <c r="A37" s="405" t="s">
        <v>762</v>
      </c>
      <c r="B37" s="471"/>
      <c r="C37" s="407">
        <f t="shared" ref="C37:I37" si="7">SUM(C27:C36)</f>
        <v>24104</v>
      </c>
      <c r="D37" s="472">
        <f t="shared" si="7"/>
        <v>23694</v>
      </c>
      <c r="E37" s="472">
        <f t="shared" si="7"/>
        <v>26462</v>
      </c>
      <c r="F37" s="407">
        <f t="shared" si="7"/>
        <v>5259</v>
      </c>
      <c r="G37" s="407">
        <f t="shared" si="7"/>
        <v>5760</v>
      </c>
      <c r="H37" s="407">
        <f t="shared" si="7"/>
        <v>7030</v>
      </c>
      <c r="I37" s="408">
        <f t="shared" si="7"/>
        <v>8370</v>
      </c>
      <c r="J37" s="1539">
        <f t="shared" si="3"/>
        <v>26419</v>
      </c>
      <c r="K37" s="1540">
        <f t="shared" si="4"/>
        <v>99.837502834252888</v>
      </c>
      <c r="L37" s="364"/>
      <c r="M37" s="408">
        <f>SUM(M27:M36)</f>
        <v>11019</v>
      </c>
      <c r="N37" s="409">
        <f>SUM(N27:N36)</f>
        <v>18049</v>
      </c>
      <c r="O37" s="408">
        <f>SUM(O27:O36)</f>
        <v>26419</v>
      </c>
    </row>
    <row r="38" spans="1:15" x14ac:dyDescent="0.3">
      <c r="A38" s="382" t="s">
        <v>763</v>
      </c>
      <c r="B38" s="425">
        <v>601</v>
      </c>
      <c r="C38" s="474">
        <v>0</v>
      </c>
      <c r="D38" s="455">
        <v>0</v>
      </c>
      <c r="E38" s="456">
        <v>0</v>
      </c>
      <c r="F38" s="475">
        <v>0</v>
      </c>
      <c r="G38" s="388">
        <f t="shared" si="5"/>
        <v>0</v>
      </c>
      <c r="H38" s="388">
        <f t="shared" si="6"/>
        <v>0</v>
      </c>
      <c r="I38" s="395">
        <f t="shared" si="6"/>
        <v>0</v>
      </c>
      <c r="J38" s="740">
        <f t="shared" si="3"/>
        <v>0</v>
      </c>
      <c r="K38" s="433" t="e">
        <f t="shared" si="4"/>
        <v>#DIV/0!</v>
      </c>
      <c r="L38" s="364"/>
      <c r="M38" s="414">
        <v>0</v>
      </c>
      <c r="N38" s="1528">
        <v>0</v>
      </c>
      <c r="O38" s="461">
        <v>0</v>
      </c>
    </row>
    <row r="39" spans="1:15" x14ac:dyDescent="0.3">
      <c r="A39" s="392" t="s">
        <v>764</v>
      </c>
      <c r="B39" s="437">
        <v>602</v>
      </c>
      <c r="C39" s="384">
        <v>1074</v>
      </c>
      <c r="D39" s="462">
        <v>1382</v>
      </c>
      <c r="E39" s="463">
        <v>1200</v>
      </c>
      <c r="F39" s="462">
        <v>237</v>
      </c>
      <c r="G39" s="388">
        <f t="shared" si="5"/>
        <v>390</v>
      </c>
      <c r="H39" s="388">
        <f t="shared" si="6"/>
        <v>187</v>
      </c>
      <c r="I39" s="395">
        <f t="shared" si="6"/>
        <v>413</v>
      </c>
      <c r="J39" s="389">
        <f t="shared" si="3"/>
        <v>1227</v>
      </c>
      <c r="K39" s="443">
        <f t="shared" si="4"/>
        <v>102.25</v>
      </c>
      <c r="L39" s="364"/>
      <c r="M39" s="396">
        <v>627</v>
      </c>
      <c r="N39" s="977">
        <v>814</v>
      </c>
      <c r="O39" s="444">
        <v>1227</v>
      </c>
    </row>
    <row r="40" spans="1:15" x14ac:dyDescent="0.3">
      <c r="A40" s="392" t="s">
        <v>765</v>
      </c>
      <c r="B40" s="437">
        <v>604</v>
      </c>
      <c r="C40" s="384">
        <v>0</v>
      </c>
      <c r="D40" s="462">
        <v>0</v>
      </c>
      <c r="E40" s="463">
        <v>0</v>
      </c>
      <c r="F40" s="462">
        <v>0</v>
      </c>
      <c r="G40" s="388">
        <f t="shared" si="5"/>
        <v>0</v>
      </c>
      <c r="H40" s="388">
        <f t="shared" si="6"/>
        <v>0</v>
      </c>
      <c r="I40" s="395">
        <f t="shared" si="6"/>
        <v>0</v>
      </c>
      <c r="J40" s="389">
        <f t="shared" si="3"/>
        <v>0</v>
      </c>
      <c r="K40" s="443" t="e">
        <f t="shared" si="4"/>
        <v>#DIV/0!</v>
      </c>
      <c r="L40" s="364"/>
      <c r="M40" s="396">
        <v>0</v>
      </c>
      <c r="N40" s="977">
        <v>0</v>
      </c>
      <c r="O40" s="444">
        <v>0</v>
      </c>
    </row>
    <row r="41" spans="1:15" x14ac:dyDescent="0.3">
      <c r="A41" s="392" t="s">
        <v>766</v>
      </c>
      <c r="B41" s="437" t="s">
        <v>767</v>
      </c>
      <c r="C41" s="384">
        <v>22824</v>
      </c>
      <c r="D41" s="462">
        <v>22057</v>
      </c>
      <c r="E41" s="463">
        <v>25012</v>
      </c>
      <c r="F41" s="462">
        <v>5217</v>
      </c>
      <c r="G41" s="388">
        <f t="shared" si="5"/>
        <v>5447</v>
      </c>
      <c r="H41" s="388">
        <f t="shared" si="6"/>
        <v>6755</v>
      </c>
      <c r="I41" s="395">
        <f t="shared" si="6"/>
        <v>7593</v>
      </c>
      <c r="J41" s="389">
        <f t="shared" si="3"/>
        <v>25012</v>
      </c>
      <c r="K41" s="443">
        <f t="shared" si="4"/>
        <v>100</v>
      </c>
      <c r="L41" s="364"/>
      <c r="M41" s="396">
        <v>10664</v>
      </c>
      <c r="N41" s="977">
        <v>17419</v>
      </c>
      <c r="O41" s="444">
        <v>25012</v>
      </c>
    </row>
    <row r="42" spans="1:15" ht="12.9" thickBot="1" x14ac:dyDescent="0.35">
      <c r="A42" s="353" t="s">
        <v>768</v>
      </c>
      <c r="B42" s="464" t="s">
        <v>769</v>
      </c>
      <c r="C42" s="398">
        <v>179</v>
      </c>
      <c r="D42" s="465">
        <v>255</v>
      </c>
      <c r="E42" s="466">
        <v>250</v>
      </c>
      <c r="F42" s="467">
        <v>22</v>
      </c>
      <c r="G42" s="480">
        <f t="shared" si="5"/>
        <v>126</v>
      </c>
      <c r="H42" s="480">
        <f t="shared" si="6"/>
        <v>29</v>
      </c>
      <c r="I42" s="419">
        <f t="shared" si="6"/>
        <v>105</v>
      </c>
      <c r="J42" s="378">
        <f t="shared" si="3"/>
        <v>282</v>
      </c>
      <c r="K42" s="469">
        <f t="shared" si="4"/>
        <v>112.79999999999998</v>
      </c>
      <c r="L42" s="364"/>
      <c r="M42" s="421">
        <v>148</v>
      </c>
      <c r="N42" s="980">
        <v>177</v>
      </c>
      <c r="O42" s="470">
        <v>282</v>
      </c>
    </row>
    <row r="43" spans="1:15" ht="12.9" thickBot="1" x14ac:dyDescent="0.35">
      <c r="A43" s="405" t="s">
        <v>770</v>
      </c>
      <c r="B43" s="471" t="s">
        <v>729</v>
      </c>
      <c r="C43" s="407">
        <f t="shared" ref="C43:I43" si="8">SUM(C38:C42)</f>
        <v>24077</v>
      </c>
      <c r="D43" s="472">
        <f t="shared" si="8"/>
        <v>23694</v>
      </c>
      <c r="E43" s="472">
        <f t="shared" si="8"/>
        <v>26462</v>
      </c>
      <c r="F43" s="408">
        <f t="shared" si="8"/>
        <v>5476</v>
      </c>
      <c r="G43" s="484">
        <f t="shared" si="8"/>
        <v>5963</v>
      </c>
      <c r="H43" s="485">
        <f t="shared" si="8"/>
        <v>6971</v>
      </c>
      <c r="I43" s="1529">
        <f t="shared" si="8"/>
        <v>8111</v>
      </c>
      <c r="J43" s="485">
        <f t="shared" si="3"/>
        <v>26521</v>
      </c>
      <c r="K43" s="477">
        <f t="shared" si="4"/>
        <v>100.22296122742046</v>
      </c>
      <c r="L43" s="364"/>
      <c r="M43" s="408">
        <f>SUM(M38:M42)</f>
        <v>11439</v>
      </c>
      <c r="N43" s="409">
        <f>SUM(N38:N42)</f>
        <v>18410</v>
      </c>
      <c r="O43" s="408">
        <f>SUM(O38:O42)</f>
        <v>26521</v>
      </c>
    </row>
    <row r="44" spans="1:15" s="649" customFormat="1" ht="5.25" customHeight="1" thickBot="1" x14ac:dyDescent="0.35">
      <c r="A44" s="488"/>
      <c r="B44" s="489"/>
      <c r="C44" s="490"/>
      <c r="D44" s="491"/>
      <c r="E44" s="491"/>
      <c r="F44" s="492"/>
      <c r="G44" s="493"/>
      <c r="H44" s="494"/>
      <c r="I44" s="493"/>
      <c r="J44" s="495"/>
      <c r="K44" s="496"/>
      <c r="L44" s="497"/>
      <c r="M44" s="492"/>
      <c r="N44" s="499"/>
      <c r="O44" s="499"/>
    </row>
    <row r="45" spans="1:15" ht="12.9" thickBot="1" x14ac:dyDescent="0.35">
      <c r="A45" s="575" t="s">
        <v>771</v>
      </c>
      <c r="B45" s="471" t="s">
        <v>729</v>
      </c>
      <c r="C45" s="408">
        <f t="shared" ref="C45:I45" si="9">C43-C41</f>
        <v>1253</v>
      </c>
      <c r="D45" s="407">
        <f t="shared" si="9"/>
        <v>1637</v>
      </c>
      <c r="E45" s="407">
        <f t="shared" si="9"/>
        <v>1450</v>
      </c>
      <c r="F45" s="408">
        <f t="shared" si="9"/>
        <v>259</v>
      </c>
      <c r="G45" s="501">
        <f t="shared" si="9"/>
        <v>516</v>
      </c>
      <c r="H45" s="408">
        <f t="shared" si="9"/>
        <v>216</v>
      </c>
      <c r="I45" s="409">
        <f t="shared" si="9"/>
        <v>518</v>
      </c>
      <c r="J45" s="502">
        <f t="shared" si="3"/>
        <v>1509</v>
      </c>
      <c r="K45" s="503">
        <f t="shared" si="4"/>
        <v>104.06896551724138</v>
      </c>
      <c r="L45" s="364"/>
      <c r="M45" s="504">
        <f>M43-M41</f>
        <v>775</v>
      </c>
      <c r="N45" s="409">
        <f>N43-N41</f>
        <v>991</v>
      </c>
      <c r="O45" s="408">
        <f>O43-O41</f>
        <v>1509</v>
      </c>
    </row>
    <row r="46" spans="1:15" ht="12.9" thickBot="1" x14ac:dyDescent="0.35">
      <c r="A46" s="405" t="s">
        <v>772</v>
      </c>
      <c r="B46" s="471" t="s">
        <v>729</v>
      </c>
      <c r="C46" s="504">
        <f t="shared" ref="C46:I46" si="10">C43-C37</f>
        <v>-27</v>
      </c>
      <c r="D46" s="569">
        <f t="shared" si="10"/>
        <v>0</v>
      </c>
      <c r="E46" s="569">
        <f t="shared" si="10"/>
        <v>0</v>
      </c>
      <c r="F46" s="504">
        <f t="shared" si="10"/>
        <v>217</v>
      </c>
      <c r="G46" s="1532">
        <f t="shared" si="10"/>
        <v>203</v>
      </c>
      <c r="H46" s="504">
        <f t="shared" si="10"/>
        <v>-59</v>
      </c>
      <c r="I46" s="544">
        <f t="shared" si="10"/>
        <v>-259</v>
      </c>
      <c r="J46" s="551">
        <f t="shared" si="3"/>
        <v>102</v>
      </c>
      <c r="K46" s="552" t="e">
        <f t="shared" si="4"/>
        <v>#DIV/0!</v>
      </c>
      <c r="L46" s="364"/>
      <c r="M46" s="504">
        <f>M43-M37</f>
        <v>420</v>
      </c>
      <c r="N46" s="409">
        <f>N43-N37</f>
        <v>361</v>
      </c>
      <c r="O46" s="408">
        <f>O43-O37</f>
        <v>102</v>
      </c>
    </row>
    <row r="47" spans="1:15" ht="12.9" thickBot="1" x14ac:dyDescent="0.35">
      <c r="A47" s="505" t="s">
        <v>773</v>
      </c>
      <c r="B47" s="506" t="s">
        <v>729</v>
      </c>
      <c r="C47" s="504">
        <f t="shared" ref="C47:I47" si="11">C46-C41</f>
        <v>-22851</v>
      </c>
      <c r="D47" s="569">
        <f t="shared" si="11"/>
        <v>-22057</v>
      </c>
      <c r="E47" s="569">
        <f t="shared" si="11"/>
        <v>-25012</v>
      </c>
      <c r="F47" s="504">
        <f t="shared" si="11"/>
        <v>-5000</v>
      </c>
      <c r="G47" s="1532">
        <f t="shared" si="11"/>
        <v>-5244</v>
      </c>
      <c r="H47" s="504">
        <f t="shared" si="11"/>
        <v>-6814</v>
      </c>
      <c r="I47" s="544">
        <f t="shared" si="11"/>
        <v>-7852</v>
      </c>
      <c r="J47" s="551">
        <f t="shared" si="3"/>
        <v>-24910</v>
      </c>
      <c r="K47" s="570">
        <f t="shared" si="4"/>
        <v>99.592195746041895</v>
      </c>
      <c r="L47" s="364"/>
      <c r="M47" s="504">
        <f>M46-M41</f>
        <v>-10244</v>
      </c>
      <c r="N47" s="544">
        <f>N46-N41</f>
        <v>-17058</v>
      </c>
      <c r="O47" s="504">
        <f>O46-O41</f>
        <v>-24910</v>
      </c>
    </row>
    <row r="50" spans="1:10" ht="14.15" x14ac:dyDescent="0.35">
      <c r="A50" s="508" t="s">
        <v>774</v>
      </c>
    </row>
    <row r="51" spans="1:10" ht="14.15" x14ac:dyDescent="0.35">
      <c r="A51" s="509" t="s">
        <v>775</v>
      </c>
    </row>
    <row r="52" spans="1:10" ht="14.15" x14ac:dyDescent="0.35">
      <c r="A52" s="511" t="s">
        <v>776</v>
      </c>
    </row>
    <row r="53" spans="1:10" s="513" customFormat="1" ht="14.15" x14ac:dyDescent="0.35">
      <c r="A53" s="511" t="s">
        <v>777</v>
      </c>
      <c r="B53" s="512"/>
      <c r="E53" s="514"/>
      <c r="F53" s="514"/>
      <c r="G53" s="514"/>
      <c r="H53" s="514"/>
      <c r="I53" s="514"/>
      <c r="J53" s="514"/>
    </row>
    <row r="54" spans="1:10" s="513" customFormat="1" ht="14.15" x14ac:dyDescent="0.35">
      <c r="A54" s="511"/>
      <c r="B54" s="512"/>
      <c r="E54" s="514"/>
      <c r="F54" s="514"/>
      <c r="G54" s="514"/>
      <c r="H54" s="514"/>
      <c r="I54" s="514"/>
      <c r="J54" s="514"/>
    </row>
    <row r="55" spans="1:10" s="513" customFormat="1" ht="14.15" x14ac:dyDescent="0.35">
      <c r="A55" s="511" t="s">
        <v>832</v>
      </c>
      <c r="B55" s="512"/>
      <c r="E55" s="514"/>
      <c r="F55" s="514"/>
      <c r="G55" s="514"/>
      <c r="H55" s="514"/>
      <c r="I55" s="514"/>
      <c r="J55" s="514"/>
    </row>
    <row r="56" spans="1:10" x14ac:dyDescent="0.3">
      <c r="A56" s="656" t="s">
        <v>833</v>
      </c>
    </row>
    <row r="57" spans="1:10" x14ac:dyDescent="0.3">
      <c r="A57" s="656"/>
    </row>
    <row r="58" spans="1:10" x14ac:dyDescent="0.3">
      <c r="A58" s="656"/>
    </row>
    <row r="59" spans="1:10" x14ac:dyDescent="0.3">
      <c r="A59" s="656" t="s">
        <v>834</v>
      </c>
    </row>
    <row r="60" spans="1:10" x14ac:dyDescent="0.3">
      <c r="A60" s="1541"/>
    </row>
    <row r="61" spans="1:10" x14ac:dyDescent="0.3">
      <c r="A61" s="656" t="s">
        <v>835</v>
      </c>
    </row>
    <row r="62" spans="1:10" x14ac:dyDescent="0.3">
      <c r="A62" s="656"/>
    </row>
    <row r="63" spans="1:10" x14ac:dyDescent="0.3">
      <c r="A63" s="1542"/>
    </row>
  </sheetData>
  <mergeCells count="5">
    <mergeCell ref="A1:O1"/>
    <mergeCell ref="B7:O7"/>
    <mergeCell ref="A9:A10"/>
    <mergeCell ref="B9:B10"/>
    <mergeCell ref="F9:I9"/>
  </mergeCell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workbookViewId="0">
      <selection sqref="A1:XFD1048576"/>
    </sheetView>
  </sheetViews>
  <sheetFormatPr defaultColWidth="8.69140625" defaultRowHeight="12.45" x14ac:dyDescent="0.3"/>
  <cols>
    <col min="1" max="1" width="37.69140625" style="331" customWidth="1"/>
    <col min="2" max="2" width="7.3046875" style="510" customWidth="1"/>
    <col min="3" max="4" width="11.53515625" style="331" customWidth="1"/>
    <col min="5" max="5" width="11.53515625" style="329" customWidth="1"/>
    <col min="6" max="6" width="11.3828125" style="329" customWidth="1"/>
    <col min="7" max="7" width="9.84375" style="329" customWidth="1"/>
    <col min="8" max="8" width="9.15234375" style="329" customWidth="1"/>
    <col min="9" max="9" width="9.3046875" style="329" customWidth="1"/>
    <col min="10" max="10" width="9.15234375" style="329" customWidth="1"/>
    <col min="11" max="11" width="12" style="331" customWidth="1"/>
    <col min="12" max="12" width="8.69140625" style="331"/>
    <col min="13" max="13" width="11.84375" style="331" customWidth="1"/>
    <col min="14" max="14" width="12.53515625" style="331" customWidth="1"/>
    <col min="15" max="15" width="11.84375" style="331" customWidth="1"/>
    <col min="16" max="16" width="12" style="331" customWidth="1"/>
    <col min="17" max="16384" width="8.69140625" style="331"/>
  </cols>
  <sheetData>
    <row r="1" spans="1:16" ht="24" customHeight="1" x14ac:dyDescent="0.6">
      <c r="A1" s="1754"/>
      <c r="B1" s="1775"/>
      <c r="C1" s="1775"/>
      <c r="D1" s="1775"/>
      <c r="E1" s="1775"/>
      <c r="F1" s="1775"/>
      <c r="G1" s="1775"/>
      <c r="H1" s="1775"/>
      <c r="I1" s="1775"/>
      <c r="J1" s="1775"/>
      <c r="K1" s="1775"/>
      <c r="L1" s="1775"/>
      <c r="M1" s="1775"/>
      <c r="N1" s="1775"/>
      <c r="O1" s="1775"/>
      <c r="P1" s="325"/>
    </row>
    <row r="2" spans="1:16" x14ac:dyDescent="0.3">
      <c r="O2" s="332"/>
    </row>
    <row r="3" spans="1:16" ht="17.600000000000001" x14ac:dyDescent="0.4">
      <c r="A3" s="576" t="s">
        <v>783</v>
      </c>
      <c r="F3" s="334"/>
      <c r="G3" s="334"/>
    </row>
    <row r="4" spans="1:16" ht="21.75" customHeight="1" x14ac:dyDescent="0.4">
      <c r="A4" s="517"/>
      <c r="F4" s="334"/>
      <c r="G4" s="334"/>
    </row>
    <row r="5" spans="1:16" x14ac:dyDescent="0.3">
      <c r="A5" s="518"/>
      <c r="F5" s="334"/>
      <c r="G5" s="334"/>
    </row>
    <row r="6" spans="1:16" ht="6" customHeight="1" x14ac:dyDescent="0.3">
      <c r="B6" s="577"/>
      <c r="C6" s="578"/>
      <c r="F6" s="334"/>
      <c r="G6" s="334"/>
    </row>
    <row r="7" spans="1:16" ht="24.75" customHeight="1" x14ac:dyDescent="0.4">
      <c r="A7" s="579" t="s">
        <v>706</v>
      </c>
      <c r="B7" s="580"/>
      <c r="C7" s="1776" t="s">
        <v>836</v>
      </c>
      <c r="D7" s="1810"/>
      <c r="E7" s="1810"/>
      <c r="F7" s="1810"/>
      <c r="G7" s="1810"/>
      <c r="H7" s="1810"/>
      <c r="I7" s="1810"/>
      <c r="J7" s="1810"/>
      <c r="K7" s="1810"/>
      <c r="L7" s="1810"/>
      <c r="M7" s="1810"/>
      <c r="N7" s="1810"/>
      <c r="O7" s="1810"/>
    </row>
    <row r="8" spans="1:16" ht="23.25" customHeight="1" thickBot="1" x14ac:dyDescent="0.35">
      <c r="A8" s="518" t="s">
        <v>708</v>
      </c>
      <c r="F8" s="334"/>
      <c r="G8" s="334"/>
    </row>
    <row r="9" spans="1:16" ht="12.9" thickBot="1" x14ac:dyDescent="0.35">
      <c r="A9" s="1759" t="s">
        <v>709</v>
      </c>
      <c r="B9" s="1761" t="s">
        <v>710</v>
      </c>
      <c r="C9" s="341" t="s">
        <v>0</v>
      </c>
      <c r="D9" s="342" t="s">
        <v>711</v>
      </c>
      <c r="E9" s="343" t="s">
        <v>712</v>
      </c>
      <c r="F9" s="1763" t="s">
        <v>713</v>
      </c>
      <c r="G9" s="1764"/>
      <c r="H9" s="1764"/>
      <c r="I9" s="1765"/>
      <c r="J9" s="342" t="s">
        <v>714</v>
      </c>
      <c r="K9" s="343" t="s">
        <v>715</v>
      </c>
      <c r="M9" s="344" t="s">
        <v>716</v>
      </c>
      <c r="N9" s="344" t="s">
        <v>717</v>
      </c>
      <c r="O9" s="344" t="s">
        <v>716</v>
      </c>
    </row>
    <row r="10" spans="1:16" ht="12.9" thickBot="1" x14ac:dyDescent="0.35">
      <c r="A10" s="1816"/>
      <c r="B10" s="1797"/>
      <c r="C10" s="345" t="s">
        <v>718</v>
      </c>
      <c r="D10" s="346">
        <v>2021</v>
      </c>
      <c r="E10" s="347">
        <v>2021</v>
      </c>
      <c r="F10" s="348" t="s">
        <v>719</v>
      </c>
      <c r="G10" s="349" t="s">
        <v>720</v>
      </c>
      <c r="H10" s="349" t="s">
        <v>721</v>
      </c>
      <c r="I10" s="970" t="s">
        <v>722</v>
      </c>
      <c r="J10" s="346" t="s">
        <v>723</v>
      </c>
      <c r="K10" s="347" t="s">
        <v>724</v>
      </c>
      <c r="M10" s="351" t="s">
        <v>725</v>
      </c>
      <c r="N10" s="352" t="s">
        <v>726</v>
      </c>
      <c r="O10" s="352" t="s">
        <v>727</v>
      </c>
    </row>
    <row r="11" spans="1:16" x14ac:dyDescent="0.3">
      <c r="A11" s="353" t="s">
        <v>728</v>
      </c>
      <c r="B11" s="354"/>
      <c r="C11" s="355">
        <v>94</v>
      </c>
      <c r="D11" s="356">
        <v>90</v>
      </c>
      <c r="E11" s="357">
        <v>99</v>
      </c>
      <c r="F11" s="358">
        <v>97.66</v>
      </c>
      <c r="G11" s="359">
        <f t="shared" ref="G11:I23" si="0">M11</f>
        <v>97.33</v>
      </c>
      <c r="H11" s="1525">
        <f t="shared" si="0"/>
        <v>97.77</v>
      </c>
      <c r="I11" s="971">
        <f>O11</f>
        <v>99.58</v>
      </c>
      <c r="J11" s="972" t="s">
        <v>729</v>
      </c>
      <c r="K11" s="363" t="s">
        <v>729</v>
      </c>
      <c r="L11" s="364"/>
      <c r="M11" s="530">
        <v>97.33</v>
      </c>
      <c r="N11" s="688">
        <v>97.77</v>
      </c>
      <c r="O11" s="583">
        <v>99.58</v>
      </c>
    </row>
    <row r="12" spans="1:16" ht="12.9" thickBot="1" x14ac:dyDescent="0.35">
      <c r="A12" s="368" t="s">
        <v>730</v>
      </c>
      <c r="B12" s="369"/>
      <c r="C12" s="370">
        <v>83.01</v>
      </c>
      <c r="D12" s="371">
        <v>81</v>
      </c>
      <c r="E12" s="372">
        <v>86.44</v>
      </c>
      <c r="F12" s="373">
        <v>87.23</v>
      </c>
      <c r="G12" s="374">
        <f t="shared" si="0"/>
        <v>86.52</v>
      </c>
      <c r="H12" s="376">
        <f t="shared" si="0"/>
        <v>85.44</v>
      </c>
      <c r="I12" s="374">
        <f>O12</f>
        <v>87.44</v>
      </c>
      <c r="J12" s="698"/>
      <c r="K12" s="378" t="s">
        <v>729</v>
      </c>
      <c r="L12" s="364"/>
      <c r="M12" s="535">
        <v>86.52</v>
      </c>
      <c r="N12" s="701">
        <v>85.44</v>
      </c>
      <c r="O12" s="584">
        <v>87.44</v>
      </c>
    </row>
    <row r="13" spans="1:16" x14ac:dyDescent="0.3">
      <c r="A13" s="382" t="s">
        <v>786</v>
      </c>
      <c r="B13" s="383" t="s">
        <v>732</v>
      </c>
      <c r="C13" s="384">
        <v>21860</v>
      </c>
      <c r="D13" s="356" t="s">
        <v>729</v>
      </c>
      <c r="E13" s="356" t="s">
        <v>729</v>
      </c>
      <c r="F13" s="386">
        <v>21871</v>
      </c>
      <c r="G13" s="387">
        <f t="shared" si="0"/>
        <v>21803</v>
      </c>
      <c r="H13" s="395">
        <f t="shared" si="0"/>
        <v>21969</v>
      </c>
      <c r="I13" s="361">
        <f>O13</f>
        <v>22574</v>
      </c>
      <c r="J13" s="442" t="s">
        <v>729</v>
      </c>
      <c r="K13" s="389" t="s">
        <v>729</v>
      </c>
      <c r="L13" s="364"/>
      <c r="M13" s="365">
        <v>21803</v>
      </c>
      <c r="N13" s="977">
        <v>21969</v>
      </c>
      <c r="O13" s="391">
        <v>22574</v>
      </c>
    </row>
    <row r="14" spans="1:16" x14ac:dyDescent="0.3">
      <c r="A14" s="392" t="s">
        <v>787</v>
      </c>
      <c r="B14" s="383" t="s">
        <v>734</v>
      </c>
      <c r="C14" s="384">
        <v>19734</v>
      </c>
      <c r="D14" s="540" t="s">
        <v>729</v>
      </c>
      <c r="E14" s="540" t="s">
        <v>729</v>
      </c>
      <c r="F14" s="394">
        <v>19835</v>
      </c>
      <c r="G14" s="387">
        <f t="shared" si="0"/>
        <v>19952</v>
      </c>
      <c r="H14" s="395">
        <f t="shared" si="0"/>
        <v>20100</v>
      </c>
      <c r="I14" s="395">
        <f t="shared" si="0"/>
        <v>20706</v>
      </c>
      <c r="J14" s="442" t="s">
        <v>729</v>
      </c>
      <c r="K14" s="389" t="s">
        <v>729</v>
      </c>
      <c r="L14" s="364"/>
      <c r="M14" s="396">
        <v>19952</v>
      </c>
      <c r="N14" s="977">
        <v>20100</v>
      </c>
      <c r="O14" s="391">
        <v>20706</v>
      </c>
    </row>
    <row r="15" spans="1:16" x14ac:dyDescent="0.3">
      <c r="A15" s="392" t="s">
        <v>735</v>
      </c>
      <c r="B15" s="383" t="s">
        <v>736</v>
      </c>
      <c r="C15" s="384">
        <v>298</v>
      </c>
      <c r="D15" s="540" t="s">
        <v>729</v>
      </c>
      <c r="E15" s="540" t="s">
        <v>729</v>
      </c>
      <c r="F15" s="394">
        <v>325</v>
      </c>
      <c r="G15" s="387">
        <f t="shared" si="0"/>
        <v>396</v>
      </c>
      <c r="H15" s="395">
        <f t="shared" si="0"/>
        <v>523</v>
      </c>
      <c r="I15" s="395">
        <f t="shared" si="0"/>
        <v>464</v>
      </c>
      <c r="J15" s="442" t="s">
        <v>729</v>
      </c>
      <c r="K15" s="389" t="s">
        <v>729</v>
      </c>
      <c r="L15" s="364"/>
      <c r="M15" s="396">
        <v>396</v>
      </c>
      <c r="N15" s="977">
        <v>523</v>
      </c>
      <c r="O15" s="391">
        <v>464</v>
      </c>
    </row>
    <row r="16" spans="1:16" x14ac:dyDescent="0.3">
      <c r="A16" s="392" t="s">
        <v>737</v>
      </c>
      <c r="B16" s="383" t="s">
        <v>729</v>
      </c>
      <c r="C16" s="384">
        <v>4633</v>
      </c>
      <c r="D16" s="540" t="s">
        <v>729</v>
      </c>
      <c r="E16" s="540" t="s">
        <v>729</v>
      </c>
      <c r="F16" s="394">
        <v>20529</v>
      </c>
      <c r="G16" s="387">
        <f t="shared" si="0"/>
        <v>32176</v>
      </c>
      <c r="H16" s="395">
        <f t="shared" si="0"/>
        <v>43213</v>
      </c>
      <c r="I16" s="395">
        <f t="shared" si="0"/>
        <v>3110</v>
      </c>
      <c r="J16" s="442" t="s">
        <v>729</v>
      </c>
      <c r="K16" s="389" t="s">
        <v>729</v>
      </c>
      <c r="L16" s="364"/>
      <c r="M16" s="396">
        <v>32176</v>
      </c>
      <c r="N16" s="977">
        <v>43213</v>
      </c>
      <c r="O16" s="391">
        <v>3110</v>
      </c>
    </row>
    <row r="17" spans="1:15" ht="12.9" thickBot="1" x14ac:dyDescent="0.35">
      <c r="A17" s="353" t="s">
        <v>738</v>
      </c>
      <c r="B17" s="397" t="s">
        <v>739</v>
      </c>
      <c r="C17" s="398">
        <v>9040</v>
      </c>
      <c r="D17" s="547" t="s">
        <v>729</v>
      </c>
      <c r="E17" s="547" t="s">
        <v>729</v>
      </c>
      <c r="F17" s="400">
        <v>14984</v>
      </c>
      <c r="G17" s="387">
        <f t="shared" si="0"/>
        <v>21230</v>
      </c>
      <c r="H17" s="395">
        <f t="shared" si="0"/>
        <v>16443</v>
      </c>
      <c r="I17" s="395">
        <f t="shared" si="0"/>
        <v>9384</v>
      </c>
      <c r="J17" s="978" t="s">
        <v>729</v>
      </c>
      <c r="K17" s="363" t="s">
        <v>729</v>
      </c>
      <c r="L17" s="364"/>
      <c r="M17" s="402">
        <v>21230</v>
      </c>
      <c r="N17" s="979">
        <v>16443</v>
      </c>
      <c r="O17" s="404">
        <v>9384</v>
      </c>
    </row>
    <row r="18" spans="1:15" ht="12.9" thickBot="1" x14ac:dyDescent="0.35">
      <c r="A18" s="405" t="s">
        <v>740</v>
      </c>
      <c r="B18" s="483"/>
      <c r="C18" s="407">
        <f>C13-C14+C15+C16+C17</f>
        <v>16097</v>
      </c>
      <c r="D18" s="1543" t="s">
        <v>729</v>
      </c>
      <c r="E18" s="1543" t="s">
        <v>729</v>
      </c>
      <c r="F18" s="408">
        <f>F13-F14+F15+F16+F17</f>
        <v>37874</v>
      </c>
      <c r="G18" s="408">
        <f t="shared" ref="G18:I18" si="1">G13-G14+G15+G16+G17</f>
        <v>55653</v>
      </c>
      <c r="H18" s="408">
        <f t="shared" si="1"/>
        <v>62048</v>
      </c>
      <c r="I18" s="408">
        <f t="shared" si="1"/>
        <v>14826</v>
      </c>
      <c r="J18" s="408" t="s">
        <v>729</v>
      </c>
      <c r="K18" s="409" t="s">
        <v>729</v>
      </c>
      <c r="L18" s="364"/>
      <c r="M18" s="410">
        <f>M13-M14+M15+M16+M17</f>
        <v>55653</v>
      </c>
      <c r="N18" s="410">
        <f t="shared" ref="N18:O18" si="2">N13-N14+N15+N16+N17</f>
        <v>62048</v>
      </c>
      <c r="O18" s="410">
        <f t="shared" si="2"/>
        <v>14826</v>
      </c>
    </row>
    <row r="19" spans="1:15" x14ac:dyDescent="0.3">
      <c r="A19" s="353" t="s">
        <v>741</v>
      </c>
      <c r="B19" s="1544">
        <v>401</v>
      </c>
      <c r="C19" s="398">
        <v>2311</v>
      </c>
      <c r="D19" s="356" t="s">
        <v>729</v>
      </c>
      <c r="E19" s="356" t="s">
        <v>729</v>
      </c>
      <c r="F19" s="400">
        <v>2222</v>
      </c>
      <c r="G19" s="387">
        <f t="shared" si="0"/>
        <v>2037</v>
      </c>
      <c r="H19" s="395">
        <f t="shared" si="0"/>
        <v>2054</v>
      </c>
      <c r="I19" s="395">
        <f t="shared" si="0"/>
        <v>2053</v>
      </c>
      <c r="J19" s="1545" t="s">
        <v>729</v>
      </c>
      <c r="K19" s="1546" t="s">
        <v>729</v>
      </c>
      <c r="L19" s="364"/>
      <c r="M19" s="414">
        <v>2037</v>
      </c>
      <c r="N19" s="979">
        <v>2054</v>
      </c>
      <c r="O19" s="404">
        <v>2053</v>
      </c>
    </row>
    <row r="20" spans="1:15" x14ac:dyDescent="0.3">
      <c r="A20" s="392" t="s">
        <v>742</v>
      </c>
      <c r="B20" s="383" t="s">
        <v>743</v>
      </c>
      <c r="C20" s="384">
        <v>4512</v>
      </c>
      <c r="D20" s="540" t="s">
        <v>729</v>
      </c>
      <c r="E20" s="540" t="s">
        <v>729</v>
      </c>
      <c r="F20" s="394">
        <v>3467</v>
      </c>
      <c r="G20" s="387">
        <f t="shared" si="0"/>
        <v>3618</v>
      </c>
      <c r="H20" s="395">
        <f t="shared" si="0"/>
        <v>3526</v>
      </c>
      <c r="I20" s="395">
        <f t="shared" si="0"/>
        <v>3667</v>
      </c>
      <c r="J20" s="393" t="s">
        <v>729</v>
      </c>
      <c r="K20" s="442" t="s">
        <v>729</v>
      </c>
      <c r="L20" s="364"/>
      <c r="M20" s="396">
        <v>3618</v>
      </c>
      <c r="N20" s="977">
        <v>3526</v>
      </c>
      <c r="O20" s="391">
        <v>3667</v>
      </c>
    </row>
    <row r="21" spans="1:15" x14ac:dyDescent="0.3">
      <c r="A21" s="392" t="s">
        <v>744</v>
      </c>
      <c r="B21" s="383" t="s">
        <v>729</v>
      </c>
      <c r="C21" s="384">
        <v>2139</v>
      </c>
      <c r="D21" s="540" t="s">
        <v>729</v>
      </c>
      <c r="E21" s="540" t="s">
        <v>729</v>
      </c>
      <c r="F21" s="394">
        <v>2771</v>
      </c>
      <c r="G21" s="387">
        <f t="shared" si="0"/>
        <v>2771</v>
      </c>
      <c r="H21" s="395">
        <f t="shared" si="0"/>
        <v>4137</v>
      </c>
      <c r="I21" s="395">
        <f t="shared" si="0"/>
        <v>727</v>
      </c>
      <c r="J21" s="393" t="s">
        <v>729</v>
      </c>
      <c r="K21" s="442" t="s">
        <v>729</v>
      </c>
      <c r="L21" s="364"/>
      <c r="M21" s="396">
        <v>2771</v>
      </c>
      <c r="N21" s="977">
        <v>4137</v>
      </c>
      <c r="O21" s="391">
        <v>727</v>
      </c>
    </row>
    <row r="22" spans="1:15" x14ac:dyDescent="0.3">
      <c r="A22" s="392" t="s">
        <v>745</v>
      </c>
      <c r="B22" s="383" t="s">
        <v>729</v>
      </c>
      <c r="C22" s="384">
        <v>7128</v>
      </c>
      <c r="D22" s="540" t="s">
        <v>729</v>
      </c>
      <c r="E22" s="540" t="s">
        <v>729</v>
      </c>
      <c r="F22" s="394">
        <v>29304</v>
      </c>
      <c r="G22" s="387">
        <f t="shared" si="0"/>
        <v>47542</v>
      </c>
      <c r="H22" s="395">
        <f t="shared" si="0"/>
        <v>52404</v>
      </c>
      <c r="I22" s="395">
        <f t="shared" si="0"/>
        <v>8365</v>
      </c>
      <c r="J22" s="393" t="s">
        <v>729</v>
      </c>
      <c r="K22" s="442" t="s">
        <v>729</v>
      </c>
      <c r="L22" s="364"/>
      <c r="M22" s="396">
        <v>47542</v>
      </c>
      <c r="N22" s="977">
        <v>52404</v>
      </c>
      <c r="O22" s="391">
        <v>8365</v>
      </c>
    </row>
    <row r="23" spans="1:15" ht="12.9" thickBot="1" x14ac:dyDescent="0.35">
      <c r="A23" s="368" t="s">
        <v>746</v>
      </c>
      <c r="B23" s="416" t="s">
        <v>729</v>
      </c>
      <c r="C23" s="384">
        <v>0</v>
      </c>
      <c r="D23" s="547" t="s">
        <v>729</v>
      </c>
      <c r="E23" s="547" t="s">
        <v>729</v>
      </c>
      <c r="F23" s="417">
        <v>0</v>
      </c>
      <c r="G23" s="418">
        <f t="shared" si="0"/>
        <v>0</v>
      </c>
      <c r="H23" s="542">
        <f t="shared" si="0"/>
        <v>0</v>
      </c>
      <c r="I23" s="542">
        <f t="shared" si="0"/>
        <v>0</v>
      </c>
      <c r="J23" s="399" t="s">
        <v>729</v>
      </c>
      <c r="K23" s="452" t="s">
        <v>729</v>
      </c>
      <c r="L23" s="364"/>
      <c r="M23" s="421">
        <v>0</v>
      </c>
      <c r="N23" s="980">
        <v>0</v>
      </c>
      <c r="O23" s="423">
        <v>0</v>
      </c>
    </row>
    <row r="24" spans="1:15" x14ac:dyDescent="0.3">
      <c r="A24" s="424" t="s">
        <v>747</v>
      </c>
      <c r="B24" s="425" t="s">
        <v>729</v>
      </c>
      <c r="C24" s="426">
        <v>53516</v>
      </c>
      <c r="D24" s="427">
        <v>53540</v>
      </c>
      <c r="E24" s="428">
        <v>60800</v>
      </c>
      <c r="F24" s="427">
        <v>12965</v>
      </c>
      <c r="G24" s="429">
        <f>M24-F24</f>
        <v>15695</v>
      </c>
      <c r="H24" s="429">
        <f>N24-M24</f>
        <v>14872</v>
      </c>
      <c r="I24" s="430">
        <f>O24-N24</f>
        <v>17246</v>
      </c>
      <c r="J24" s="1547">
        <f t="shared" ref="J24:J47" si="3">SUM(F24:I24)</f>
        <v>60778</v>
      </c>
      <c r="K24" s="503">
        <f t="shared" ref="K24:K47" si="4">(J24/E24)*100</f>
        <v>99.963815789473685</v>
      </c>
      <c r="L24" s="364"/>
      <c r="M24" s="365">
        <v>28660</v>
      </c>
      <c r="N24" s="1526">
        <v>43532</v>
      </c>
      <c r="O24" s="435">
        <v>60778</v>
      </c>
    </row>
    <row r="25" spans="1:15" x14ac:dyDescent="0.3">
      <c r="A25" s="392" t="s">
        <v>748</v>
      </c>
      <c r="B25" s="437" t="s">
        <v>729</v>
      </c>
      <c r="C25" s="384">
        <v>1200</v>
      </c>
      <c r="D25" s="438">
        <v>0</v>
      </c>
      <c r="E25" s="439">
        <v>0</v>
      </c>
      <c r="F25" s="438">
        <v>0</v>
      </c>
      <c r="G25" s="440">
        <f t="shared" ref="G25:G42" si="5">M25-F25</f>
        <v>0</v>
      </c>
      <c r="H25" s="440">
        <f t="shared" ref="H25:I42" si="6">N25-M25</f>
        <v>0</v>
      </c>
      <c r="I25" s="441">
        <f t="shared" si="6"/>
        <v>0</v>
      </c>
      <c r="J25" s="1548">
        <f t="shared" si="3"/>
        <v>0</v>
      </c>
      <c r="K25" s="442" t="str">
        <f t="shared" ref="K25" si="7">IF(E25=0, "x",(J25/E25)*100)</f>
        <v>x</v>
      </c>
      <c r="L25" s="364"/>
      <c r="M25" s="396"/>
      <c r="N25" s="977">
        <v>0</v>
      </c>
      <c r="O25" s="444">
        <v>0</v>
      </c>
    </row>
    <row r="26" spans="1:15" ht="12.9" thickBot="1" x14ac:dyDescent="0.35">
      <c r="A26" s="368" t="s">
        <v>749</v>
      </c>
      <c r="B26" s="445">
        <v>672</v>
      </c>
      <c r="C26" s="446">
        <v>7350</v>
      </c>
      <c r="D26" s="447">
        <v>8460</v>
      </c>
      <c r="E26" s="448">
        <v>8460</v>
      </c>
      <c r="F26" s="449">
        <v>2115</v>
      </c>
      <c r="G26" s="450">
        <f t="shared" si="5"/>
        <v>2115</v>
      </c>
      <c r="H26" s="450">
        <f t="shared" si="6"/>
        <v>2115</v>
      </c>
      <c r="I26" s="451">
        <f t="shared" si="6"/>
        <v>2115</v>
      </c>
      <c r="J26" s="1549">
        <f t="shared" si="3"/>
        <v>8460</v>
      </c>
      <c r="K26" s="749">
        <f t="shared" si="4"/>
        <v>100</v>
      </c>
      <c r="L26" s="364"/>
      <c r="M26" s="402">
        <v>4230</v>
      </c>
      <c r="N26" s="1527">
        <v>6345</v>
      </c>
      <c r="O26" s="454">
        <v>8460</v>
      </c>
    </row>
    <row r="27" spans="1:15" x14ac:dyDescent="0.3">
      <c r="A27" s="382" t="s">
        <v>750</v>
      </c>
      <c r="B27" s="425">
        <v>501</v>
      </c>
      <c r="C27" s="384">
        <v>5017</v>
      </c>
      <c r="D27" s="455">
        <v>5650</v>
      </c>
      <c r="E27" s="456">
        <v>5900</v>
      </c>
      <c r="F27" s="455">
        <v>1038</v>
      </c>
      <c r="G27" s="413">
        <f t="shared" si="5"/>
        <v>1620</v>
      </c>
      <c r="H27" s="413">
        <f t="shared" si="6"/>
        <v>1522</v>
      </c>
      <c r="I27" s="458">
        <f t="shared" si="6"/>
        <v>1761</v>
      </c>
      <c r="J27" s="1547">
        <f t="shared" si="3"/>
        <v>5941</v>
      </c>
      <c r="K27" s="503">
        <f t="shared" si="4"/>
        <v>100.69491525423729</v>
      </c>
      <c r="L27" s="364"/>
      <c r="M27" s="414">
        <v>2658</v>
      </c>
      <c r="N27" s="1528">
        <v>4180</v>
      </c>
      <c r="O27" s="461">
        <v>5941</v>
      </c>
    </row>
    <row r="28" spans="1:15" x14ac:dyDescent="0.3">
      <c r="A28" s="392" t="s">
        <v>751</v>
      </c>
      <c r="B28" s="437">
        <v>502</v>
      </c>
      <c r="C28" s="384">
        <v>2584</v>
      </c>
      <c r="D28" s="462">
        <v>3000</v>
      </c>
      <c r="E28" s="463">
        <v>2700</v>
      </c>
      <c r="F28" s="462">
        <v>927</v>
      </c>
      <c r="G28" s="388">
        <f t="shared" si="5"/>
        <v>494</v>
      </c>
      <c r="H28" s="388">
        <f t="shared" si="6"/>
        <v>363</v>
      </c>
      <c r="I28" s="395">
        <f t="shared" si="6"/>
        <v>933</v>
      </c>
      <c r="J28" s="1548">
        <f t="shared" si="3"/>
        <v>2717</v>
      </c>
      <c r="K28" s="743">
        <f t="shared" si="4"/>
        <v>100.62962962962962</v>
      </c>
      <c r="L28" s="364"/>
      <c r="M28" s="396">
        <v>1421</v>
      </c>
      <c r="N28" s="977">
        <v>1784</v>
      </c>
      <c r="O28" s="444">
        <v>2717</v>
      </c>
    </row>
    <row r="29" spans="1:15" x14ac:dyDescent="0.3">
      <c r="A29" s="392" t="s">
        <v>752</v>
      </c>
      <c r="B29" s="437">
        <v>504</v>
      </c>
      <c r="C29" s="384">
        <v>0</v>
      </c>
      <c r="D29" s="462">
        <v>0</v>
      </c>
      <c r="E29" s="463"/>
      <c r="F29" s="462">
        <v>0</v>
      </c>
      <c r="G29" s="388">
        <f t="shared" si="5"/>
        <v>0</v>
      </c>
      <c r="H29" s="388">
        <f t="shared" si="6"/>
        <v>0</v>
      </c>
      <c r="I29" s="395">
        <f t="shared" si="6"/>
        <v>0</v>
      </c>
      <c r="J29" s="1548">
        <f t="shared" si="3"/>
        <v>0</v>
      </c>
      <c r="K29" s="743" t="str">
        <f t="shared" ref="K29" si="8">IF(E29=0, "x",(J29/E29)*100)</f>
        <v>x</v>
      </c>
      <c r="L29" s="364"/>
      <c r="M29" s="396">
        <v>0</v>
      </c>
      <c r="N29" s="977">
        <v>0</v>
      </c>
      <c r="O29" s="444">
        <v>0</v>
      </c>
    </row>
    <row r="30" spans="1:15" x14ac:dyDescent="0.3">
      <c r="A30" s="392" t="s">
        <v>753</v>
      </c>
      <c r="B30" s="437">
        <v>511</v>
      </c>
      <c r="C30" s="384">
        <v>771</v>
      </c>
      <c r="D30" s="462">
        <v>1505</v>
      </c>
      <c r="E30" s="463">
        <v>1505</v>
      </c>
      <c r="F30" s="462">
        <v>135</v>
      </c>
      <c r="G30" s="388">
        <f t="shared" si="5"/>
        <v>146</v>
      </c>
      <c r="H30" s="388">
        <f t="shared" si="6"/>
        <v>1118</v>
      </c>
      <c r="I30" s="395">
        <f t="shared" si="6"/>
        <v>91</v>
      </c>
      <c r="J30" s="1548">
        <f t="shared" si="3"/>
        <v>1490</v>
      </c>
      <c r="K30" s="743">
        <f t="shared" si="4"/>
        <v>99.003322259136212</v>
      </c>
      <c r="L30" s="364"/>
      <c r="M30" s="396">
        <v>281</v>
      </c>
      <c r="N30" s="977">
        <v>1399</v>
      </c>
      <c r="O30" s="444">
        <v>1490</v>
      </c>
    </row>
    <row r="31" spans="1:15" x14ac:dyDescent="0.3">
      <c r="A31" s="392" t="s">
        <v>754</v>
      </c>
      <c r="B31" s="437">
        <v>518</v>
      </c>
      <c r="C31" s="384">
        <v>1940</v>
      </c>
      <c r="D31" s="462">
        <v>1918</v>
      </c>
      <c r="E31" s="463">
        <v>2400</v>
      </c>
      <c r="F31" s="462">
        <v>568</v>
      </c>
      <c r="G31" s="388">
        <f t="shared" si="5"/>
        <v>684</v>
      </c>
      <c r="H31" s="388">
        <f t="shared" si="6"/>
        <v>336</v>
      </c>
      <c r="I31" s="395">
        <f t="shared" si="6"/>
        <v>835</v>
      </c>
      <c r="J31" s="1548">
        <f t="shared" si="3"/>
        <v>2423</v>
      </c>
      <c r="K31" s="743">
        <f t="shared" si="4"/>
        <v>100.95833333333333</v>
      </c>
      <c r="L31" s="364"/>
      <c r="M31" s="396">
        <v>1252</v>
      </c>
      <c r="N31" s="977">
        <v>1588</v>
      </c>
      <c r="O31" s="444">
        <v>2423</v>
      </c>
    </row>
    <row r="32" spans="1:15" x14ac:dyDescent="0.3">
      <c r="A32" s="392" t="s">
        <v>755</v>
      </c>
      <c r="B32" s="437">
        <v>521</v>
      </c>
      <c r="C32" s="384">
        <v>33974</v>
      </c>
      <c r="D32" s="462">
        <v>34762</v>
      </c>
      <c r="E32" s="463">
        <v>39100</v>
      </c>
      <c r="F32" s="462">
        <v>8078</v>
      </c>
      <c r="G32" s="388">
        <f t="shared" si="5"/>
        <v>10697</v>
      </c>
      <c r="H32" s="388">
        <f t="shared" si="6"/>
        <v>9070</v>
      </c>
      <c r="I32" s="395">
        <f t="shared" si="6"/>
        <v>11240</v>
      </c>
      <c r="J32" s="1548">
        <f t="shared" si="3"/>
        <v>39085</v>
      </c>
      <c r="K32" s="743">
        <f t="shared" si="4"/>
        <v>99.961636828644501</v>
      </c>
      <c r="L32" s="364"/>
      <c r="M32" s="396">
        <v>18775</v>
      </c>
      <c r="N32" s="977">
        <v>27845</v>
      </c>
      <c r="O32" s="444">
        <v>39085</v>
      </c>
    </row>
    <row r="33" spans="1:15" x14ac:dyDescent="0.3">
      <c r="A33" s="392" t="s">
        <v>756</v>
      </c>
      <c r="B33" s="437" t="s">
        <v>757</v>
      </c>
      <c r="C33" s="384">
        <v>12460</v>
      </c>
      <c r="D33" s="462">
        <v>12594</v>
      </c>
      <c r="E33" s="463">
        <v>14350</v>
      </c>
      <c r="F33" s="462">
        <v>2903</v>
      </c>
      <c r="G33" s="388">
        <f t="shared" si="5"/>
        <v>4042</v>
      </c>
      <c r="H33" s="388">
        <f t="shared" si="6"/>
        <v>3351</v>
      </c>
      <c r="I33" s="395">
        <f t="shared" si="6"/>
        <v>4051</v>
      </c>
      <c r="J33" s="1548">
        <f t="shared" si="3"/>
        <v>14347</v>
      </c>
      <c r="K33" s="743">
        <f t="shared" si="4"/>
        <v>99.979094076655045</v>
      </c>
      <c r="L33" s="364"/>
      <c r="M33" s="396">
        <v>6945</v>
      </c>
      <c r="N33" s="977">
        <v>10296</v>
      </c>
      <c r="O33" s="444">
        <v>14347</v>
      </c>
    </row>
    <row r="34" spans="1:15" x14ac:dyDescent="0.3">
      <c r="A34" s="392" t="s">
        <v>758</v>
      </c>
      <c r="B34" s="437">
        <v>557</v>
      </c>
      <c r="C34" s="384">
        <v>0</v>
      </c>
      <c r="D34" s="462">
        <v>0</v>
      </c>
      <c r="E34" s="463"/>
      <c r="F34" s="462">
        <v>0</v>
      </c>
      <c r="G34" s="388">
        <f t="shared" si="5"/>
        <v>0</v>
      </c>
      <c r="H34" s="388">
        <f t="shared" si="6"/>
        <v>0</v>
      </c>
      <c r="I34" s="395">
        <f t="shared" si="6"/>
        <v>0</v>
      </c>
      <c r="J34" s="1548">
        <f t="shared" si="3"/>
        <v>0</v>
      </c>
      <c r="K34" s="442" t="str">
        <f t="shared" ref="K34" si="9">IF(E34=0, "x",(J34/E34)*100)</f>
        <v>x</v>
      </c>
      <c r="L34" s="364"/>
      <c r="M34" s="396">
        <v>0</v>
      </c>
      <c r="N34" s="977">
        <v>0</v>
      </c>
      <c r="O34" s="444">
        <v>0</v>
      </c>
    </row>
    <row r="35" spans="1:15" x14ac:dyDescent="0.3">
      <c r="A35" s="392" t="s">
        <v>759</v>
      </c>
      <c r="B35" s="437">
        <v>551</v>
      </c>
      <c r="C35" s="384">
        <v>315</v>
      </c>
      <c r="D35" s="462">
        <v>357</v>
      </c>
      <c r="E35" s="463">
        <v>357</v>
      </c>
      <c r="F35" s="462">
        <v>90</v>
      </c>
      <c r="G35" s="388">
        <f t="shared" si="5"/>
        <v>87</v>
      </c>
      <c r="H35" s="388">
        <f t="shared" si="6"/>
        <v>90</v>
      </c>
      <c r="I35" s="395">
        <f t="shared" si="6"/>
        <v>92</v>
      </c>
      <c r="J35" s="1548">
        <f t="shared" si="3"/>
        <v>359</v>
      </c>
      <c r="K35" s="743">
        <f t="shared" si="4"/>
        <v>100.56022408963585</v>
      </c>
      <c r="L35" s="364"/>
      <c r="M35" s="396">
        <v>177</v>
      </c>
      <c r="N35" s="977">
        <v>267</v>
      </c>
      <c r="O35" s="444">
        <v>359</v>
      </c>
    </row>
    <row r="36" spans="1:15" ht="12.9" thickBot="1" x14ac:dyDescent="0.35">
      <c r="A36" s="353" t="s">
        <v>760</v>
      </c>
      <c r="B36" s="464" t="s">
        <v>761</v>
      </c>
      <c r="C36" s="398">
        <v>957</v>
      </c>
      <c r="D36" s="465">
        <v>474</v>
      </c>
      <c r="E36" s="466">
        <v>988</v>
      </c>
      <c r="F36" s="467">
        <v>34</v>
      </c>
      <c r="G36" s="388">
        <f t="shared" si="5"/>
        <v>0</v>
      </c>
      <c r="H36" s="388">
        <f t="shared" si="6"/>
        <v>501</v>
      </c>
      <c r="I36" s="395">
        <f t="shared" si="6"/>
        <v>390</v>
      </c>
      <c r="J36" s="1549">
        <f t="shared" si="3"/>
        <v>925</v>
      </c>
      <c r="K36" s="749">
        <f t="shared" si="4"/>
        <v>93.623481781376512</v>
      </c>
      <c r="L36" s="364"/>
      <c r="M36" s="421">
        <v>34</v>
      </c>
      <c r="N36" s="980">
        <v>535</v>
      </c>
      <c r="O36" s="470">
        <v>925</v>
      </c>
    </row>
    <row r="37" spans="1:15" ht="12.9" thickBot="1" x14ac:dyDescent="0.35">
      <c r="A37" s="405" t="s">
        <v>762</v>
      </c>
      <c r="B37" s="471"/>
      <c r="C37" s="407">
        <f t="shared" ref="C37:I37" si="10">SUM(C27:C36)</f>
        <v>58018</v>
      </c>
      <c r="D37" s="472">
        <f t="shared" si="10"/>
        <v>60260</v>
      </c>
      <c r="E37" s="472">
        <f t="shared" si="10"/>
        <v>67300</v>
      </c>
      <c r="F37" s="407">
        <f t="shared" si="10"/>
        <v>13773</v>
      </c>
      <c r="G37" s="407">
        <f t="shared" si="10"/>
        <v>17770</v>
      </c>
      <c r="H37" s="407">
        <f t="shared" si="10"/>
        <v>16351</v>
      </c>
      <c r="I37" s="408">
        <f t="shared" si="10"/>
        <v>19393</v>
      </c>
      <c r="J37" s="501">
        <f t="shared" si="3"/>
        <v>67287</v>
      </c>
      <c r="K37" s="507">
        <f t="shared" si="4"/>
        <v>99.980683506686475</v>
      </c>
      <c r="L37" s="364"/>
      <c r="M37" s="408">
        <f>SUM(M27:M36)</f>
        <v>31543</v>
      </c>
      <c r="N37" s="409">
        <f>SUM(N27:N36)</f>
        <v>47894</v>
      </c>
      <c r="O37" s="408">
        <f>SUM(O27:O36)</f>
        <v>67287</v>
      </c>
    </row>
    <row r="38" spans="1:15" x14ac:dyDescent="0.3">
      <c r="A38" s="382" t="s">
        <v>763</v>
      </c>
      <c r="B38" s="425">
        <v>601</v>
      </c>
      <c r="C38" s="474">
        <v>0</v>
      </c>
      <c r="D38" s="455">
        <v>0</v>
      </c>
      <c r="E38" s="456"/>
      <c r="F38" s="475">
        <v>0</v>
      </c>
      <c r="G38" s="388">
        <f t="shared" si="5"/>
        <v>0</v>
      </c>
      <c r="H38" s="388">
        <f t="shared" si="6"/>
        <v>0</v>
      </c>
      <c r="I38" s="395">
        <f t="shared" si="6"/>
        <v>0</v>
      </c>
      <c r="J38" s="1547">
        <f t="shared" si="3"/>
        <v>0</v>
      </c>
      <c r="K38" s="432" t="str">
        <f t="shared" ref="K38" si="11">IF(E38=0, "x",(J38/E38)*100)</f>
        <v>x</v>
      </c>
      <c r="L38" s="364"/>
      <c r="M38" s="414">
        <v>0</v>
      </c>
      <c r="N38" s="1528">
        <v>0</v>
      </c>
      <c r="O38" s="461">
        <v>0</v>
      </c>
    </row>
    <row r="39" spans="1:15" x14ac:dyDescent="0.3">
      <c r="A39" s="392" t="s">
        <v>764</v>
      </c>
      <c r="B39" s="437">
        <v>602</v>
      </c>
      <c r="C39" s="384">
        <v>3972</v>
      </c>
      <c r="D39" s="462">
        <v>5550</v>
      </c>
      <c r="E39" s="463">
        <v>4500</v>
      </c>
      <c r="F39" s="462">
        <v>835</v>
      </c>
      <c r="G39" s="388">
        <f t="shared" si="5"/>
        <v>1326</v>
      </c>
      <c r="H39" s="388">
        <f t="shared" si="6"/>
        <v>797</v>
      </c>
      <c r="I39" s="395">
        <f t="shared" si="6"/>
        <v>1507</v>
      </c>
      <c r="J39" s="1548">
        <f t="shared" si="3"/>
        <v>4465</v>
      </c>
      <c r="K39" s="743">
        <f t="shared" si="4"/>
        <v>99.222222222222229</v>
      </c>
      <c r="L39" s="364"/>
      <c r="M39" s="396">
        <v>2161</v>
      </c>
      <c r="N39" s="977">
        <v>2958</v>
      </c>
      <c r="O39" s="444">
        <v>4465</v>
      </c>
    </row>
    <row r="40" spans="1:15" x14ac:dyDescent="0.3">
      <c r="A40" s="392" t="s">
        <v>765</v>
      </c>
      <c r="B40" s="437">
        <v>604</v>
      </c>
      <c r="C40" s="384">
        <v>0</v>
      </c>
      <c r="D40" s="462">
        <v>0</v>
      </c>
      <c r="E40" s="463"/>
      <c r="F40" s="462">
        <v>0</v>
      </c>
      <c r="G40" s="388">
        <f t="shared" si="5"/>
        <v>0</v>
      </c>
      <c r="H40" s="388">
        <f t="shared" si="6"/>
        <v>0</v>
      </c>
      <c r="I40" s="395">
        <f t="shared" si="6"/>
        <v>0</v>
      </c>
      <c r="J40" s="1548">
        <f t="shared" si="3"/>
        <v>0</v>
      </c>
      <c r="K40" s="442" t="str">
        <f t="shared" ref="K40" si="12">IF(E40=0, "x",(J40/E40)*100)</f>
        <v>x</v>
      </c>
      <c r="L40" s="364"/>
      <c r="M40" s="396">
        <v>0</v>
      </c>
      <c r="N40" s="977">
        <v>0</v>
      </c>
      <c r="O40" s="444">
        <v>0</v>
      </c>
    </row>
    <row r="41" spans="1:15" x14ac:dyDescent="0.3">
      <c r="A41" s="392" t="s">
        <v>766</v>
      </c>
      <c r="B41" s="437" t="s">
        <v>767</v>
      </c>
      <c r="C41" s="384">
        <v>53516</v>
      </c>
      <c r="D41" s="462">
        <v>53540</v>
      </c>
      <c r="E41" s="463">
        <v>60800</v>
      </c>
      <c r="F41" s="462">
        <v>12965</v>
      </c>
      <c r="G41" s="388">
        <f t="shared" si="5"/>
        <v>15695</v>
      </c>
      <c r="H41" s="388">
        <f t="shared" si="6"/>
        <v>14872</v>
      </c>
      <c r="I41" s="395">
        <f t="shared" si="6"/>
        <v>17246</v>
      </c>
      <c r="J41" s="1548">
        <f t="shared" si="3"/>
        <v>60778</v>
      </c>
      <c r="K41" s="743">
        <f t="shared" si="4"/>
        <v>99.963815789473685</v>
      </c>
      <c r="L41" s="364"/>
      <c r="M41" s="396">
        <v>28660</v>
      </c>
      <c r="N41" s="977">
        <v>43532</v>
      </c>
      <c r="O41" s="444">
        <v>60778</v>
      </c>
    </row>
    <row r="42" spans="1:15" ht="12.9" thickBot="1" x14ac:dyDescent="0.35">
      <c r="A42" s="353" t="s">
        <v>768</v>
      </c>
      <c r="B42" s="464" t="s">
        <v>769</v>
      </c>
      <c r="C42" s="398">
        <v>537</v>
      </c>
      <c r="D42" s="465">
        <v>1170</v>
      </c>
      <c r="E42" s="466">
        <v>2000</v>
      </c>
      <c r="F42" s="467">
        <v>77</v>
      </c>
      <c r="G42" s="480">
        <f t="shared" si="5"/>
        <v>331</v>
      </c>
      <c r="H42" s="480">
        <f t="shared" si="6"/>
        <v>924</v>
      </c>
      <c r="I42" s="419">
        <f t="shared" si="6"/>
        <v>726</v>
      </c>
      <c r="J42" s="1549">
        <f t="shared" si="3"/>
        <v>2058</v>
      </c>
      <c r="K42" s="749">
        <f t="shared" si="4"/>
        <v>102.89999999999999</v>
      </c>
      <c r="L42" s="364"/>
      <c r="M42" s="421">
        <v>408</v>
      </c>
      <c r="N42" s="980">
        <v>1332</v>
      </c>
      <c r="O42" s="1550">
        <v>2058</v>
      </c>
    </row>
    <row r="43" spans="1:15" ht="12.9" thickBot="1" x14ac:dyDescent="0.35">
      <c r="A43" s="482" t="s">
        <v>770</v>
      </c>
      <c r="B43" s="483" t="s">
        <v>729</v>
      </c>
      <c r="C43" s="407">
        <f t="shared" ref="C43:I43" si="13">SUM(C38:C42)</f>
        <v>58025</v>
      </c>
      <c r="D43" s="472">
        <f t="shared" si="13"/>
        <v>60260</v>
      </c>
      <c r="E43" s="472">
        <f t="shared" si="13"/>
        <v>67300</v>
      </c>
      <c r="F43" s="408">
        <f t="shared" si="13"/>
        <v>13877</v>
      </c>
      <c r="G43" s="484">
        <f t="shared" si="13"/>
        <v>17352</v>
      </c>
      <c r="H43" s="485">
        <f t="shared" si="13"/>
        <v>16593</v>
      </c>
      <c r="I43" s="1529">
        <f t="shared" si="13"/>
        <v>19479</v>
      </c>
      <c r="J43" s="407">
        <f t="shared" si="3"/>
        <v>67301</v>
      </c>
      <c r="K43" s="507">
        <f t="shared" si="4"/>
        <v>100.00148588410104</v>
      </c>
      <c r="L43" s="364"/>
      <c r="M43" s="408">
        <f>SUM(M38:M42)</f>
        <v>31229</v>
      </c>
      <c r="N43" s="409">
        <f>SUM(N38:N42)</f>
        <v>47822</v>
      </c>
      <c r="O43" s="408">
        <f>SUM(O38:O42)</f>
        <v>67301</v>
      </c>
    </row>
    <row r="44" spans="1:15" s="649" customFormat="1" ht="3" customHeight="1" thickBot="1" x14ac:dyDescent="0.35">
      <c r="A44" s="488"/>
      <c r="B44" s="489"/>
      <c r="C44" s="490"/>
      <c r="D44" s="491"/>
      <c r="E44" s="491"/>
      <c r="F44" s="492"/>
      <c r="G44" s="493"/>
      <c r="H44" s="494"/>
      <c r="I44" s="493"/>
      <c r="J44" s="1551"/>
      <c r="K44" s="1552"/>
      <c r="L44" s="497"/>
      <c r="M44" s="492"/>
      <c r="N44" s="499"/>
      <c r="O44" s="499"/>
    </row>
    <row r="45" spans="1:15" ht="12.9" thickBot="1" x14ac:dyDescent="0.35">
      <c r="A45" s="500" t="s">
        <v>771</v>
      </c>
      <c r="B45" s="483" t="s">
        <v>729</v>
      </c>
      <c r="C45" s="408">
        <f t="shared" ref="C45:I45" si="14">C43-C41</f>
        <v>4509</v>
      </c>
      <c r="D45" s="407">
        <f t="shared" si="14"/>
        <v>6720</v>
      </c>
      <c r="E45" s="407">
        <f t="shared" si="14"/>
        <v>6500</v>
      </c>
      <c r="F45" s="408">
        <f t="shared" si="14"/>
        <v>912</v>
      </c>
      <c r="G45" s="501">
        <f t="shared" si="14"/>
        <v>1657</v>
      </c>
      <c r="H45" s="408">
        <f t="shared" si="14"/>
        <v>1721</v>
      </c>
      <c r="I45" s="409">
        <f t="shared" si="14"/>
        <v>2233</v>
      </c>
      <c r="J45" s="407">
        <f t="shared" si="3"/>
        <v>6523</v>
      </c>
      <c r="K45" s="507">
        <f t="shared" si="4"/>
        <v>100.35384615384615</v>
      </c>
      <c r="L45" s="364"/>
      <c r="M45" s="408">
        <f>M43-M41</f>
        <v>2569</v>
      </c>
      <c r="N45" s="409">
        <f>N43-N41</f>
        <v>4290</v>
      </c>
      <c r="O45" s="408">
        <f>O43-O41</f>
        <v>6523</v>
      </c>
    </row>
    <row r="46" spans="1:15" ht="12.9" thickBot="1" x14ac:dyDescent="0.35">
      <c r="A46" s="482" t="s">
        <v>772</v>
      </c>
      <c r="B46" s="483" t="s">
        <v>729</v>
      </c>
      <c r="C46" s="408">
        <f t="shared" ref="C46:I46" si="15">C43-C37</f>
        <v>7</v>
      </c>
      <c r="D46" s="407">
        <f t="shared" si="15"/>
        <v>0</v>
      </c>
      <c r="E46" s="407">
        <f t="shared" si="15"/>
        <v>0</v>
      </c>
      <c r="F46" s="408">
        <f t="shared" si="15"/>
        <v>104</v>
      </c>
      <c r="G46" s="501">
        <f t="shared" si="15"/>
        <v>-418</v>
      </c>
      <c r="H46" s="408">
        <f t="shared" si="15"/>
        <v>242</v>
      </c>
      <c r="I46" s="409">
        <f t="shared" si="15"/>
        <v>86</v>
      </c>
      <c r="J46" s="407">
        <f t="shared" si="3"/>
        <v>14</v>
      </c>
      <c r="K46" s="408" t="str">
        <f t="shared" ref="K46" si="16">IF(E46=0, "x",(J46/E46)*100)</f>
        <v>x</v>
      </c>
      <c r="L46" s="364"/>
      <c r="M46" s="408">
        <f>M43-M37</f>
        <v>-314</v>
      </c>
      <c r="N46" s="544">
        <f>N43-N37</f>
        <v>-72</v>
      </c>
      <c r="O46" s="504">
        <f>O43-O37</f>
        <v>14</v>
      </c>
    </row>
    <row r="47" spans="1:15" ht="12.9" thickBot="1" x14ac:dyDescent="0.35">
      <c r="A47" s="1553" t="s">
        <v>773</v>
      </c>
      <c r="B47" s="1554" t="s">
        <v>729</v>
      </c>
      <c r="C47" s="408">
        <f t="shared" ref="C47:I47" si="17">C46-C41</f>
        <v>-53509</v>
      </c>
      <c r="D47" s="407">
        <f t="shared" si="17"/>
        <v>-53540</v>
      </c>
      <c r="E47" s="407">
        <f t="shared" si="17"/>
        <v>-60800</v>
      </c>
      <c r="F47" s="408">
        <f t="shared" si="17"/>
        <v>-12861</v>
      </c>
      <c r="G47" s="501">
        <f t="shared" si="17"/>
        <v>-16113</v>
      </c>
      <c r="H47" s="408">
        <f t="shared" si="17"/>
        <v>-14630</v>
      </c>
      <c r="I47" s="409">
        <f t="shared" si="17"/>
        <v>-17160</v>
      </c>
      <c r="J47" s="407">
        <f t="shared" si="3"/>
        <v>-60764</v>
      </c>
      <c r="K47" s="507">
        <f t="shared" si="4"/>
        <v>99.940789473684205</v>
      </c>
      <c r="L47" s="364"/>
      <c r="M47" s="408">
        <f>M46-M41</f>
        <v>-28974</v>
      </c>
      <c r="N47" s="544">
        <f>N46-N41</f>
        <v>-43604</v>
      </c>
      <c r="O47" s="504">
        <f>O46-O41</f>
        <v>-60764</v>
      </c>
    </row>
    <row r="49" spans="1:10" ht="14.15" x14ac:dyDescent="0.35">
      <c r="A49" s="508" t="s">
        <v>774</v>
      </c>
    </row>
    <row r="50" spans="1:10" ht="14.15" x14ac:dyDescent="0.35">
      <c r="A50" s="509" t="s">
        <v>775</v>
      </c>
    </row>
    <row r="51" spans="1:10" ht="14.15" x14ac:dyDescent="0.35">
      <c r="A51" s="511" t="s">
        <v>776</v>
      </c>
    </row>
    <row r="52" spans="1:10" s="513" customFormat="1" ht="14.15" x14ac:dyDescent="0.35">
      <c r="A52" s="511" t="s">
        <v>777</v>
      </c>
      <c r="B52" s="512"/>
      <c r="E52" s="514"/>
      <c r="F52" s="514"/>
      <c r="G52" s="514"/>
      <c r="H52" s="514"/>
      <c r="I52" s="514"/>
      <c r="J52" s="514"/>
    </row>
    <row r="53" spans="1:10" s="513" customFormat="1" ht="14.15" x14ac:dyDescent="0.35">
      <c r="A53" s="511"/>
      <c r="B53" s="512"/>
      <c r="E53" s="514"/>
      <c r="F53" s="514"/>
      <c r="G53" s="514"/>
      <c r="H53" s="514"/>
      <c r="I53" s="514"/>
      <c r="J53" s="514"/>
    </row>
    <row r="54" spans="1:10" s="513" customFormat="1" ht="14.15" x14ac:dyDescent="0.35">
      <c r="A54" s="511" t="s">
        <v>837</v>
      </c>
      <c r="B54" s="512"/>
      <c r="E54" s="514"/>
      <c r="F54" s="514"/>
      <c r="G54" s="514"/>
      <c r="H54" s="514"/>
      <c r="I54" s="514"/>
      <c r="J54" s="514"/>
    </row>
    <row r="55" spans="1:10" s="513" customFormat="1" ht="14.15" x14ac:dyDescent="0.35">
      <c r="A55" s="1555"/>
      <c r="B55" s="512"/>
      <c r="E55" s="514"/>
      <c r="F55" s="514"/>
      <c r="G55" s="514"/>
      <c r="H55" s="514"/>
      <c r="I55" s="514"/>
      <c r="J55" s="514"/>
    </row>
    <row r="56" spans="1:10" ht="14.15" x14ac:dyDescent="0.35">
      <c r="A56" s="1555"/>
    </row>
    <row r="57" spans="1:10" ht="14.15" x14ac:dyDescent="0.35">
      <c r="A57" s="1555"/>
    </row>
    <row r="58" spans="1:10" x14ac:dyDescent="0.3">
      <c r="A58" s="656"/>
    </row>
    <row r="59" spans="1:10" x14ac:dyDescent="0.3">
      <c r="A59" s="656" t="s">
        <v>838</v>
      </c>
      <c r="C59" s="331" t="s">
        <v>839</v>
      </c>
      <c r="D59" s="331" t="s">
        <v>840</v>
      </c>
    </row>
    <row r="60" spans="1:10" x14ac:dyDescent="0.3">
      <c r="A60" s="656"/>
    </row>
  </sheetData>
  <mergeCells count="5">
    <mergeCell ref="A1:O1"/>
    <mergeCell ref="C7:O7"/>
    <mergeCell ref="A9:A10"/>
    <mergeCell ref="B9:B10"/>
    <mergeCell ref="F9:I9"/>
  </mergeCell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workbookViewId="0">
      <selection sqref="A1:XFD1048576"/>
    </sheetView>
  </sheetViews>
  <sheetFormatPr defaultColWidth="8.69140625" defaultRowHeight="12.45" x14ac:dyDescent="0.3"/>
  <cols>
    <col min="1" max="1" width="37.69140625" style="331" customWidth="1"/>
    <col min="2" max="2" width="7.3046875" style="510" customWidth="1"/>
    <col min="3" max="4" width="11.53515625" style="331" customWidth="1"/>
    <col min="5" max="5" width="11.53515625" style="329" customWidth="1"/>
    <col min="6" max="6" width="11.3828125" style="329" customWidth="1"/>
    <col min="7" max="7" width="9.84375" style="329" customWidth="1"/>
    <col min="8" max="8" width="9.15234375" style="329" customWidth="1"/>
    <col min="9" max="9" width="9.3046875" style="329" customWidth="1"/>
    <col min="10" max="10" width="9.15234375" style="329" customWidth="1"/>
    <col min="11" max="11" width="12" style="331" customWidth="1"/>
    <col min="12" max="12" width="8.69140625" style="331"/>
    <col min="13" max="13" width="11.84375" style="331" customWidth="1"/>
    <col min="14" max="14" width="12.53515625" style="331" customWidth="1"/>
    <col min="15" max="15" width="11.84375" style="331" customWidth="1"/>
    <col min="16" max="16" width="12" style="331" customWidth="1"/>
    <col min="17" max="16384" width="8.69140625" style="331"/>
  </cols>
  <sheetData>
    <row r="1" spans="1:15" x14ac:dyDescent="0.3">
      <c r="O1" s="332"/>
    </row>
    <row r="2" spans="1:15" ht="17.600000000000001" x14ac:dyDescent="0.4">
      <c r="A2" s="576" t="s">
        <v>783</v>
      </c>
      <c r="F2" s="334"/>
      <c r="G2" s="334"/>
    </row>
    <row r="3" spans="1:15" ht="21.75" customHeight="1" x14ac:dyDescent="0.4">
      <c r="A3" s="517"/>
      <c r="F3" s="334"/>
      <c r="G3" s="334"/>
    </row>
    <row r="4" spans="1:15" x14ac:dyDescent="0.3">
      <c r="A4" s="518"/>
      <c r="F4" s="334"/>
      <c r="G4" s="334"/>
    </row>
    <row r="5" spans="1:15" ht="6" customHeight="1" x14ac:dyDescent="0.3">
      <c r="B5" s="577"/>
      <c r="C5" s="578"/>
      <c r="F5" s="334"/>
      <c r="G5" s="334"/>
    </row>
    <row r="6" spans="1:15" ht="24.75" customHeight="1" x14ac:dyDescent="0.3">
      <c r="A6" s="1536" t="s">
        <v>706</v>
      </c>
      <c r="B6" s="1823" t="s">
        <v>841</v>
      </c>
      <c r="C6" s="1824"/>
      <c r="D6" s="1824"/>
      <c r="E6" s="1824"/>
      <c r="F6" s="1824"/>
      <c r="G6" s="1824"/>
      <c r="H6" s="1824"/>
      <c r="I6" s="1824"/>
      <c r="J6" s="1824"/>
      <c r="K6" s="1824"/>
      <c r="L6" s="1824"/>
      <c r="M6" s="1824"/>
      <c r="N6" s="1824"/>
      <c r="O6" s="1825"/>
    </row>
    <row r="7" spans="1:15" ht="23.25" customHeight="1" thickBot="1" x14ac:dyDescent="0.35">
      <c r="A7" s="518" t="s">
        <v>708</v>
      </c>
      <c r="F7" s="334"/>
      <c r="G7" s="334"/>
    </row>
    <row r="8" spans="1:15" ht="12.9" thickBot="1" x14ac:dyDescent="0.35">
      <c r="A8" s="1769" t="s">
        <v>709</v>
      </c>
      <c r="B8" s="1761" t="s">
        <v>710</v>
      </c>
      <c r="C8" s="1556" t="s">
        <v>0</v>
      </c>
      <c r="D8" s="342" t="s">
        <v>711</v>
      </c>
      <c r="E8" s="343" t="s">
        <v>712</v>
      </c>
      <c r="F8" s="1763" t="s">
        <v>713</v>
      </c>
      <c r="G8" s="1764"/>
      <c r="H8" s="1764"/>
      <c r="I8" s="1765"/>
      <c r="J8" s="342" t="s">
        <v>714</v>
      </c>
      <c r="K8" s="343" t="s">
        <v>715</v>
      </c>
      <c r="M8" s="344" t="s">
        <v>716</v>
      </c>
      <c r="N8" s="344" t="s">
        <v>717</v>
      </c>
      <c r="O8" s="344" t="s">
        <v>716</v>
      </c>
    </row>
    <row r="9" spans="1:15" ht="12.9" thickBot="1" x14ac:dyDescent="0.35">
      <c r="A9" s="1760"/>
      <c r="B9" s="1762"/>
      <c r="C9" s="345" t="s">
        <v>718</v>
      </c>
      <c r="D9" s="346">
        <v>2021</v>
      </c>
      <c r="E9" s="347">
        <v>2021</v>
      </c>
      <c r="F9" s="348" t="s">
        <v>719</v>
      </c>
      <c r="G9" s="349" t="s">
        <v>720</v>
      </c>
      <c r="H9" s="349" t="s">
        <v>721</v>
      </c>
      <c r="I9" s="970" t="s">
        <v>722</v>
      </c>
      <c r="J9" s="346" t="s">
        <v>723</v>
      </c>
      <c r="K9" s="347" t="s">
        <v>724</v>
      </c>
      <c r="M9" s="351" t="s">
        <v>725</v>
      </c>
      <c r="N9" s="352" t="s">
        <v>726</v>
      </c>
      <c r="O9" s="352" t="s">
        <v>727</v>
      </c>
    </row>
    <row r="10" spans="1:15" x14ac:dyDescent="0.3">
      <c r="A10" s="353" t="s">
        <v>728</v>
      </c>
      <c r="B10" s="1537"/>
      <c r="C10" s="355">
        <v>42</v>
      </c>
      <c r="D10" s="356">
        <v>44</v>
      </c>
      <c r="E10" s="357">
        <v>44</v>
      </c>
      <c r="F10" s="358">
        <v>43</v>
      </c>
      <c r="G10" s="359">
        <f t="shared" ref="G10:I22" si="0">M10</f>
        <v>43</v>
      </c>
      <c r="H10" s="1525">
        <f t="shared" si="0"/>
        <v>43</v>
      </c>
      <c r="I10" s="971">
        <f>O10</f>
        <v>44</v>
      </c>
      <c r="J10" s="972" t="s">
        <v>729</v>
      </c>
      <c r="K10" s="363" t="s">
        <v>729</v>
      </c>
      <c r="L10" s="364"/>
      <c r="M10" s="530">
        <v>43</v>
      </c>
      <c r="N10" s="688">
        <v>43</v>
      </c>
      <c r="O10" s="583">
        <v>44</v>
      </c>
    </row>
    <row r="11" spans="1:15" ht="12.9" thickBot="1" x14ac:dyDescent="0.35">
      <c r="A11" s="368" t="s">
        <v>730</v>
      </c>
      <c r="B11" s="369"/>
      <c r="C11" s="370">
        <v>38</v>
      </c>
      <c r="D11" s="371">
        <v>40</v>
      </c>
      <c r="E11" s="372">
        <v>40.5</v>
      </c>
      <c r="F11" s="373">
        <v>40.031199999999998</v>
      </c>
      <c r="G11" s="374">
        <f t="shared" si="0"/>
        <v>39.729999999999997</v>
      </c>
      <c r="H11" s="376">
        <f t="shared" si="0"/>
        <v>40.22</v>
      </c>
      <c r="I11" s="374">
        <f>O11</f>
        <v>40.500599999999999</v>
      </c>
      <c r="J11" s="698"/>
      <c r="K11" s="378" t="s">
        <v>729</v>
      </c>
      <c r="L11" s="364"/>
      <c r="M11" s="535">
        <v>39.729999999999997</v>
      </c>
      <c r="N11" s="701">
        <v>40.22</v>
      </c>
      <c r="O11" s="584">
        <v>40.500599999999999</v>
      </c>
    </row>
    <row r="12" spans="1:15" x14ac:dyDescent="0.3">
      <c r="A12" s="382" t="s">
        <v>786</v>
      </c>
      <c r="B12" s="383" t="s">
        <v>732</v>
      </c>
      <c r="C12" s="384">
        <v>12740</v>
      </c>
      <c r="D12" s="385" t="s">
        <v>729</v>
      </c>
      <c r="E12" s="385" t="s">
        <v>729</v>
      </c>
      <c r="F12" s="386">
        <v>12740</v>
      </c>
      <c r="G12" s="387">
        <f t="shared" si="0"/>
        <v>12771</v>
      </c>
      <c r="H12" s="395">
        <f t="shared" si="0"/>
        <v>12824</v>
      </c>
      <c r="I12" s="387">
        <f>O12</f>
        <v>13112</v>
      </c>
      <c r="J12" s="442" t="s">
        <v>729</v>
      </c>
      <c r="K12" s="389" t="s">
        <v>729</v>
      </c>
      <c r="L12" s="364"/>
      <c r="M12" s="365">
        <v>12771</v>
      </c>
      <c r="N12" s="977">
        <v>12824</v>
      </c>
      <c r="O12" s="391">
        <v>13112</v>
      </c>
    </row>
    <row r="13" spans="1:15" x14ac:dyDescent="0.3">
      <c r="A13" s="392" t="s">
        <v>787</v>
      </c>
      <c r="B13" s="383" t="s">
        <v>734</v>
      </c>
      <c r="C13" s="384">
        <v>12011</v>
      </c>
      <c r="D13" s="393" t="s">
        <v>729</v>
      </c>
      <c r="E13" s="393" t="s">
        <v>729</v>
      </c>
      <c r="F13" s="394">
        <v>12031</v>
      </c>
      <c r="G13" s="387">
        <f t="shared" si="0"/>
        <v>12081</v>
      </c>
      <c r="H13" s="395">
        <f t="shared" si="0"/>
        <v>12153</v>
      </c>
      <c r="I13" s="387">
        <f t="shared" si="0"/>
        <v>12461</v>
      </c>
      <c r="J13" s="442" t="s">
        <v>729</v>
      </c>
      <c r="K13" s="389" t="s">
        <v>729</v>
      </c>
      <c r="L13" s="364"/>
      <c r="M13" s="396">
        <v>12081</v>
      </c>
      <c r="N13" s="977">
        <v>12153</v>
      </c>
      <c r="O13" s="391">
        <v>12461</v>
      </c>
    </row>
    <row r="14" spans="1:15" x14ac:dyDescent="0.3">
      <c r="A14" s="392" t="s">
        <v>735</v>
      </c>
      <c r="B14" s="383" t="s">
        <v>736</v>
      </c>
      <c r="C14" s="384">
        <v>98</v>
      </c>
      <c r="D14" s="393" t="s">
        <v>729</v>
      </c>
      <c r="E14" s="393" t="s">
        <v>729</v>
      </c>
      <c r="F14" s="394">
        <v>48</v>
      </c>
      <c r="G14" s="387">
        <f t="shared" si="0"/>
        <v>58</v>
      </c>
      <c r="H14" s="395">
        <f t="shared" si="0"/>
        <v>82</v>
      </c>
      <c r="I14" s="387">
        <f t="shared" si="0"/>
        <v>133</v>
      </c>
      <c r="J14" s="442" t="s">
        <v>729</v>
      </c>
      <c r="K14" s="389" t="s">
        <v>729</v>
      </c>
      <c r="L14" s="364"/>
      <c r="M14" s="396">
        <v>58</v>
      </c>
      <c r="N14" s="977">
        <v>82</v>
      </c>
      <c r="O14" s="391">
        <v>133</v>
      </c>
    </row>
    <row r="15" spans="1:15" x14ac:dyDescent="0.3">
      <c r="A15" s="392" t="s">
        <v>737</v>
      </c>
      <c r="B15" s="383" t="s">
        <v>729</v>
      </c>
      <c r="C15" s="384">
        <v>1969</v>
      </c>
      <c r="D15" s="393" t="s">
        <v>729</v>
      </c>
      <c r="E15" s="393" t="s">
        <v>729</v>
      </c>
      <c r="F15" s="394">
        <v>8926</v>
      </c>
      <c r="G15" s="387">
        <f t="shared" si="0"/>
        <v>14093</v>
      </c>
      <c r="H15" s="395">
        <f t="shared" si="0"/>
        <v>19264</v>
      </c>
      <c r="I15" s="387">
        <f t="shared" si="0"/>
        <v>2337</v>
      </c>
      <c r="J15" s="442" t="s">
        <v>729</v>
      </c>
      <c r="K15" s="389" t="s">
        <v>729</v>
      </c>
      <c r="L15" s="364"/>
      <c r="M15" s="396">
        <v>14093</v>
      </c>
      <c r="N15" s="977">
        <v>19264</v>
      </c>
      <c r="O15" s="391">
        <v>2337</v>
      </c>
    </row>
    <row r="16" spans="1:15" ht="12.9" thickBot="1" x14ac:dyDescent="0.35">
      <c r="A16" s="353" t="s">
        <v>738</v>
      </c>
      <c r="B16" s="397" t="s">
        <v>739</v>
      </c>
      <c r="C16" s="398">
        <v>4865</v>
      </c>
      <c r="D16" s="399" t="s">
        <v>729</v>
      </c>
      <c r="E16" s="399" t="s">
        <v>729</v>
      </c>
      <c r="F16" s="400">
        <v>7761</v>
      </c>
      <c r="G16" s="387">
        <f t="shared" si="0"/>
        <v>11153</v>
      </c>
      <c r="H16" s="395">
        <f t="shared" si="0"/>
        <v>9278</v>
      </c>
      <c r="I16" s="387">
        <f t="shared" si="0"/>
        <v>5628</v>
      </c>
      <c r="J16" s="978" t="s">
        <v>729</v>
      </c>
      <c r="K16" s="363" t="s">
        <v>729</v>
      </c>
      <c r="L16" s="364"/>
      <c r="M16" s="402">
        <v>11153</v>
      </c>
      <c r="N16" s="979">
        <v>9278</v>
      </c>
      <c r="O16" s="404">
        <v>5628</v>
      </c>
    </row>
    <row r="17" spans="1:15" ht="12.9" thickBot="1" x14ac:dyDescent="0.35">
      <c r="A17" s="405" t="s">
        <v>740</v>
      </c>
      <c r="B17" s="483"/>
      <c r="C17" s="407">
        <f>C12-C13+C14+C15+C16</f>
        <v>7661</v>
      </c>
      <c r="D17" s="407" t="s">
        <v>729</v>
      </c>
      <c r="E17" s="407" t="s">
        <v>729</v>
      </c>
      <c r="F17" s="408">
        <f>F12-F13+F14+F15+F16</f>
        <v>17444</v>
      </c>
      <c r="G17" s="408">
        <f t="shared" ref="G17:I17" si="1">G12-G13+G14+G15+G16</f>
        <v>25994</v>
      </c>
      <c r="H17" s="408">
        <f t="shared" si="1"/>
        <v>29295</v>
      </c>
      <c r="I17" s="408">
        <f t="shared" si="1"/>
        <v>8749</v>
      </c>
      <c r="J17" s="408" t="s">
        <v>729</v>
      </c>
      <c r="K17" s="409" t="s">
        <v>729</v>
      </c>
      <c r="L17" s="364"/>
      <c r="M17" s="410">
        <f>M12-M13+M14+M15+M16</f>
        <v>25994</v>
      </c>
      <c r="N17" s="410">
        <f t="shared" ref="N17:O17" si="2">N12-N13+N14+N15+N16</f>
        <v>29295</v>
      </c>
      <c r="O17" s="410">
        <f t="shared" si="2"/>
        <v>8749</v>
      </c>
    </row>
    <row r="18" spans="1:15" x14ac:dyDescent="0.3">
      <c r="A18" s="353" t="s">
        <v>741</v>
      </c>
      <c r="B18" s="397">
        <v>401</v>
      </c>
      <c r="C18" s="398">
        <v>774</v>
      </c>
      <c r="D18" s="385" t="s">
        <v>729</v>
      </c>
      <c r="E18" s="385" t="s">
        <v>729</v>
      </c>
      <c r="F18" s="400">
        <v>754</v>
      </c>
      <c r="G18" s="387">
        <f t="shared" si="0"/>
        <v>735</v>
      </c>
      <c r="H18" s="395">
        <f t="shared" si="0"/>
        <v>715</v>
      </c>
      <c r="I18" s="387">
        <f t="shared" si="0"/>
        <v>696</v>
      </c>
      <c r="J18" s="978" t="s">
        <v>729</v>
      </c>
      <c r="K18" s="363" t="s">
        <v>729</v>
      </c>
      <c r="L18" s="364"/>
      <c r="M18" s="414">
        <v>735</v>
      </c>
      <c r="N18" s="979">
        <v>715</v>
      </c>
      <c r="O18" s="404">
        <v>696</v>
      </c>
    </row>
    <row r="19" spans="1:15" x14ac:dyDescent="0.3">
      <c r="A19" s="392" t="s">
        <v>742</v>
      </c>
      <c r="B19" s="383" t="s">
        <v>743</v>
      </c>
      <c r="C19" s="384">
        <v>1797</v>
      </c>
      <c r="D19" s="393" t="s">
        <v>729</v>
      </c>
      <c r="E19" s="393" t="s">
        <v>729</v>
      </c>
      <c r="F19" s="394">
        <v>1050</v>
      </c>
      <c r="G19" s="387">
        <f t="shared" si="0"/>
        <v>1161</v>
      </c>
      <c r="H19" s="395">
        <f t="shared" si="0"/>
        <v>779</v>
      </c>
      <c r="I19" s="387">
        <f t="shared" si="0"/>
        <v>1120</v>
      </c>
      <c r="J19" s="442" t="s">
        <v>729</v>
      </c>
      <c r="K19" s="389" t="s">
        <v>729</v>
      </c>
      <c r="L19" s="364"/>
      <c r="M19" s="396">
        <v>1161</v>
      </c>
      <c r="N19" s="977">
        <v>779</v>
      </c>
      <c r="O19" s="391">
        <v>1120</v>
      </c>
    </row>
    <row r="20" spans="1:15" x14ac:dyDescent="0.3">
      <c r="A20" s="392" t="s">
        <v>744</v>
      </c>
      <c r="B20" s="383" t="s">
        <v>729</v>
      </c>
      <c r="C20" s="384">
        <v>557</v>
      </c>
      <c r="D20" s="393" t="s">
        <v>729</v>
      </c>
      <c r="E20" s="393" t="s">
        <v>729</v>
      </c>
      <c r="F20" s="394">
        <v>1385</v>
      </c>
      <c r="G20" s="387">
        <f t="shared" si="0"/>
        <v>1280</v>
      </c>
      <c r="H20" s="395">
        <f t="shared" si="0"/>
        <v>1280</v>
      </c>
      <c r="I20" s="387">
        <f t="shared" si="0"/>
        <v>1042</v>
      </c>
      <c r="J20" s="442" t="s">
        <v>729</v>
      </c>
      <c r="K20" s="389" t="s">
        <v>729</v>
      </c>
      <c r="L20" s="364"/>
      <c r="M20" s="396">
        <v>1280</v>
      </c>
      <c r="N20" s="977">
        <v>1280</v>
      </c>
      <c r="O20" s="391">
        <v>1042</v>
      </c>
    </row>
    <row r="21" spans="1:15" x14ac:dyDescent="0.3">
      <c r="A21" s="392" t="s">
        <v>745</v>
      </c>
      <c r="B21" s="383" t="s">
        <v>729</v>
      </c>
      <c r="C21" s="384">
        <v>4434</v>
      </c>
      <c r="D21" s="393" t="s">
        <v>729</v>
      </c>
      <c r="E21" s="393" t="s">
        <v>729</v>
      </c>
      <c r="F21" s="394">
        <v>14421</v>
      </c>
      <c r="G21" s="387">
        <f t="shared" si="0"/>
        <v>22860</v>
      </c>
      <c r="H21" s="395">
        <f t="shared" si="0"/>
        <v>26316</v>
      </c>
      <c r="I21" s="387">
        <f t="shared" si="0"/>
        <v>5700</v>
      </c>
      <c r="J21" s="442" t="s">
        <v>729</v>
      </c>
      <c r="K21" s="389" t="s">
        <v>729</v>
      </c>
      <c r="L21" s="364"/>
      <c r="M21" s="396">
        <v>22860</v>
      </c>
      <c r="N21" s="977">
        <v>26316</v>
      </c>
      <c r="O21" s="391">
        <v>5700</v>
      </c>
    </row>
    <row r="22" spans="1:15" ht="12.9" thickBot="1" x14ac:dyDescent="0.35">
      <c r="A22" s="368" t="s">
        <v>746</v>
      </c>
      <c r="B22" s="416" t="s">
        <v>729</v>
      </c>
      <c r="C22" s="384">
        <v>0</v>
      </c>
      <c r="D22" s="399" t="s">
        <v>729</v>
      </c>
      <c r="E22" s="399" t="s">
        <v>729</v>
      </c>
      <c r="F22" s="417">
        <v>0</v>
      </c>
      <c r="G22" s="418">
        <f t="shared" si="0"/>
        <v>0</v>
      </c>
      <c r="H22" s="542">
        <f t="shared" si="0"/>
        <v>0</v>
      </c>
      <c r="I22" s="418">
        <f t="shared" si="0"/>
        <v>0</v>
      </c>
      <c r="J22" s="452" t="s">
        <v>729</v>
      </c>
      <c r="K22" s="420" t="s">
        <v>729</v>
      </c>
      <c r="L22" s="364"/>
      <c r="M22" s="421">
        <v>0</v>
      </c>
      <c r="N22" s="980">
        <v>0</v>
      </c>
      <c r="O22" s="423">
        <v>0</v>
      </c>
    </row>
    <row r="23" spans="1:15" x14ac:dyDescent="0.3">
      <c r="A23" s="424" t="s">
        <v>747</v>
      </c>
      <c r="B23" s="425" t="s">
        <v>729</v>
      </c>
      <c r="C23" s="426">
        <v>28262</v>
      </c>
      <c r="D23" s="427">
        <v>27313</v>
      </c>
      <c r="E23" s="428">
        <v>30862</v>
      </c>
      <c r="F23" s="427">
        <v>6155</v>
      </c>
      <c r="G23" s="429">
        <f>M23-F23</f>
        <v>6745</v>
      </c>
      <c r="H23" s="429">
        <f>N23-M23</f>
        <v>6701</v>
      </c>
      <c r="I23" s="430">
        <f>O23-N23</f>
        <v>11261</v>
      </c>
      <c r="J23" s="740">
        <f t="shared" ref="J23:J46" si="3">SUM(F23:I23)</f>
        <v>30862</v>
      </c>
      <c r="K23" s="433">
        <f t="shared" ref="K23:K46" si="4">(J23/E23)*100</f>
        <v>100</v>
      </c>
      <c r="L23" s="364"/>
      <c r="M23" s="365">
        <v>12900</v>
      </c>
      <c r="N23" s="1526">
        <v>19601</v>
      </c>
      <c r="O23" s="435">
        <v>30862</v>
      </c>
    </row>
    <row r="24" spans="1:15" x14ac:dyDescent="0.3">
      <c r="A24" s="392" t="s">
        <v>748</v>
      </c>
      <c r="B24" s="437" t="s">
        <v>729</v>
      </c>
      <c r="C24" s="384">
        <v>0</v>
      </c>
      <c r="D24" s="438">
        <v>0</v>
      </c>
      <c r="E24" s="439">
        <v>0</v>
      </c>
      <c r="F24" s="438">
        <v>0</v>
      </c>
      <c r="G24" s="440">
        <f t="shared" ref="G24:G41" si="5">M24-F24</f>
        <v>0</v>
      </c>
      <c r="H24" s="440">
        <f t="shared" ref="H24:I41" si="6">N24-M24</f>
        <v>0</v>
      </c>
      <c r="I24" s="441">
        <f t="shared" si="6"/>
        <v>0</v>
      </c>
      <c r="J24" s="389">
        <f t="shared" si="3"/>
        <v>0</v>
      </c>
      <c r="K24" s="443" t="e">
        <f t="shared" si="4"/>
        <v>#DIV/0!</v>
      </c>
      <c r="L24" s="364"/>
      <c r="M24" s="396">
        <v>0</v>
      </c>
      <c r="N24" s="977">
        <v>0</v>
      </c>
      <c r="O24" s="444">
        <v>0</v>
      </c>
    </row>
    <row r="25" spans="1:15" ht="12.9" thickBot="1" x14ac:dyDescent="0.35">
      <c r="A25" s="368" t="s">
        <v>749</v>
      </c>
      <c r="B25" s="445">
        <v>672</v>
      </c>
      <c r="C25" s="446">
        <v>3752</v>
      </c>
      <c r="D25" s="447">
        <v>3370</v>
      </c>
      <c r="E25" s="448">
        <v>3370</v>
      </c>
      <c r="F25" s="449">
        <v>843</v>
      </c>
      <c r="G25" s="450">
        <f t="shared" si="5"/>
        <v>843</v>
      </c>
      <c r="H25" s="450">
        <f t="shared" si="6"/>
        <v>842</v>
      </c>
      <c r="I25" s="451">
        <f t="shared" si="6"/>
        <v>842</v>
      </c>
      <c r="J25" s="420">
        <f t="shared" si="3"/>
        <v>3370</v>
      </c>
      <c r="K25" s="1538">
        <f t="shared" si="4"/>
        <v>100</v>
      </c>
      <c r="L25" s="364"/>
      <c r="M25" s="402">
        <v>1686</v>
      </c>
      <c r="N25" s="1527">
        <v>2528</v>
      </c>
      <c r="O25" s="454">
        <v>3370</v>
      </c>
    </row>
    <row r="26" spans="1:15" x14ac:dyDescent="0.3">
      <c r="A26" s="382" t="s">
        <v>750</v>
      </c>
      <c r="B26" s="425">
        <v>501</v>
      </c>
      <c r="C26" s="384">
        <v>2005</v>
      </c>
      <c r="D26" s="455">
        <v>2556</v>
      </c>
      <c r="E26" s="456">
        <v>2274</v>
      </c>
      <c r="F26" s="455">
        <v>348</v>
      </c>
      <c r="G26" s="413">
        <f t="shared" si="5"/>
        <v>653</v>
      </c>
      <c r="H26" s="457">
        <f t="shared" si="6"/>
        <v>545</v>
      </c>
      <c r="I26" s="361">
        <f t="shared" si="6"/>
        <v>728</v>
      </c>
      <c r="J26" s="740">
        <f t="shared" si="3"/>
        <v>2274</v>
      </c>
      <c r="K26" s="433">
        <f t="shared" si="4"/>
        <v>100</v>
      </c>
      <c r="L26" s="364"/>
      <c r="M26" s="414">
        <v>1001</v>
      </c>
      <c r="N26" s="1528">
        <v>1546</v>
      </c>
      <c r="O26" s="461">
        <v>2274</v>
      </c>
    </row>
    <row r="27" spans="1:15" x14ac:dyDescent="0.3">
      <c r="A27" s="392" t="s">
        <v>751</v>
      </c>
      <c r="B27" s="437">
        <v>502</v>
      </c>
      <c r="C27" s="384">
        <v>1392</v>
      </c>
      <c r="D27" s="462">
        <v>1710</v>
      </c>
      <c r="E27" s="463">
        <v>1545</v>
      </c>
      <c r="F27" s="462">
        <v>676</v>
      </c>
      <c r="G27" s="388">
        <f t="shared" si="5"/>
        <v>251</v>
      </c>
      <c r="H27" s="388">
        <f t="shared" si="6"/>
        <v>83</v>
      </c>
      <c r="I27" s="395">
        <f t="shared" si="6"/>
        <v>535</v>
      </c>
      <c r="J27" s="389">
        <f t="shared" si="3"/>
        <v>1545</v>
      </c>
      <c r="K27" s="443">
        <f t="shared" si="4"/>
        <v>100</v>
      </c>
      <c r="L27" s="364"/>
      <c r="M27" s="396">
        <v>927</v>
      </c>
      <c r="N27" s="977">
        <v>1010</v>
      </c>
      <c r="O27" s="444">
        <v>1545</v>
      </c>
    </row>
    <row r="28" spans="1:15" x14ac:dyDescent="0.3">
      <c r="A28" s="392" t="s">
        <v>752</v>
      </c>
      <c r="B28" s="437">
        <v>504</v>
      </c>
      <c r="C28" s="384">
        <v>0</v>
      </c>
      <c r="D28" s="462">
        <v>0</v>
      </c>
      <c r="E28" s="463">
        <v>0</v>
      </c>
      <c r="F28" s="462">
        <v>0</v>
      </c>
      <c r="G28" s="388">
        <f t="shared" si="5"/>
        <v>0</v>
      </c>
      <c r="H28" s="388">
        <f t="shared" si="6"/>
        <v>0</v>
      </c>
      <c r="I28" s="395">
        <f t="shared" si="6"/>
        <v>0</v>
      </c>
      <c r="J28" s="389">
        <f t="shared" si="3"/>
        <v>0</v>
      </c>
      <c r="K28" s="443" t="e">
        <f t="shared" si="4"/>
        <v>#DIV/0!</v>
      </c>
      <c r="L28" s="364"/>
      <c r="M28" s="396">
        <v>0</v>
      </c>
      <c r="N28" s="977">
        <v>0</v>
      </c>
      <c r="O28" s="444">
        <v>0</v>
      </c>
    </row>
    <row r="29" spans="1:15" x14ac:dyDescent="0.3">
      <c r="A29" s="392" t="s">
        <v>753</v>
      </c>
      <c r="B29" s="437">
        <v>511</v>
      </c>
      <c r="C29" s="384">
        <v>442</v>
      </c>
      <c r="D29" s="462">
        <v>118</v>
      </c>
      <c r="E29" s="463">
        <v>530</v>
      </c>
      <c r="F29" s="462">
        <v>6</v>
      </c>
      <c r="G29" s="388">
        <f t="shared" si="5"/>
        <v>15</v>
      </c>
      <c r="H29" s="388">
        <f t="shared" si="6"/>
        <v>450</v>
      </c>
      <c r="I29" s="395">
        <f t="shared" si="6"/>
        <v>59</v>
      </c>
      <c r="J29" s="389">
        <f t="shared" si="3"/>
        <v>530</v>
      </c>
      <c r="K29" s="443">
        <f t="shared" si="4"/>
        <v>100</v>
      </c>
      <c r="L29" s="364"/>
      <c r="M29" s="396">
        <v>21</v>
      </c>
      <c r="N29" s="977">
        <v>471</v>
      </c>
      <c r="O29" s="444">
        <v>530</v>
      </c>
    </row>
    <row r="30" spans="1:15" x14ac:dyDescent="0.3">
      <c r="A30" s="392" t="s">
        <v>754</v>
      </c>
      <c r="B30" s="437">
        <v>518</v>
      </c>
      <c r="C30" s="384">
        <v>880</v>
      </c>
      <c r="D30" s="462">
        <v>1351</v>
      </c>
      <c r="E30" s="463">
        <v>895</v>
      </c>
      <c r="F30" s="462">
        <v>303</v>
      </c>
      <c r="G30" s="388">
        <f t="shared" si="5"/>
        <v>169</v>
      </c>
      <c r="H30" s="388">
        <f t="shared" si="6"/>
        <v>196</v>
      </c>
      <c r="I30" s="395">
        <f t="shared" si="6"/>
        <v>227</v>
      </c>
      <c r="J30" s="389">
        <f t="shared" si="3"/>
        <v>895</v>
      </c>
      <c r="K30" s="443">
        <f t="shared" si="4"/>
        <v>100</v>
      </c>
      <c r="L30" s="364"/>
      <c r="M30" s="396">
        <v>472</v>
      </c>
      <c r="N30" s="977">
        <v>668</v>
      </c>
      <c r="O30" s="444">
        <v>895</v>
      </c>
    </row>
    <row r="31" spans="1:15" x14ac:dyDescent="0.3">
      <c r="A31" s="392" t="s">
        <v>755</v>
      </c>
      <c r="B31" s="437">
        <v>521</v>
      </c>
      <c r="C31" s="384">
        <v>17849</v>
      </c>
      <c r="D31" s="462">
        <v>17447</v>
      </c>
      <c r="E31" s="463">
        <v>20106</v>
      </c>
      <c r="F31" s="462">
        <v>3980</v>
      </c>
      <c r="G31" s="388">
        <f t="shared" si="5"/>
        <v>4355</v>
      </c>
      <c r="H31" s="388">
        <f t="shared" si="6"/>
        <v>4285</v>
      </c>
      <c r="I31" s="395">
        <f t="shared" si="6"/>
        <v>7486</v>
      </c>
      <c r="J31" s="389">
        <f t="shared" si="3"/>
        <v>20106</v>
      </c>
      <c r="K31" s="443">
        <f t="shared" si="4"/>
        <v>100</v>
      </c>
      <c r="L31" s="364"/>
      <c r="M31" s="396">
        <v>8335</v>
      </c>
      <c r="N31" s="977">
        <v>12620</v>
      </c>
      <c r="O31" s="444">
        <v>20106</v>
      </c>
    </row>
    <row r="32" spans="1:15" x14ac:dyDescent="0.3">
      <c r="A32" s="392" t="s">
        <v>756</v>
      </c>
      <c r="B32" s="437" t="s">
        <v>757</v>
      </c>
      <c r="C32" s="384">
        <v>6756</v>
      </c>
      <c r="D32" s="462">
        <v>6524</v>
      </c>
      <c r="E32" s="463">
        <v>7477</v>
      </c>
      <c r="F32" s="462">
        <v>1474</v>
      </c>
      <c r="G32" s="388">
        <f t="shared" si="5"/>
        <v>1670</v>
      </c>
      <c r="H32" s="388">
        <f t="shared" si="6"/>
        <v>1620</v>
      </c>
      <c r="I32" s="395">
        <f t="shared" si="6"/>
        <v>2713</v>
      </c>
      <c r="J32" s="389">
        <f t="shared" si="3"/>
        <v>7477</v>
      </c>
      <c r="K32" s="443">
        <f t="shared" si="4"/>
        <v>100</v>
      </c>
      <c r="L32" s="364"/>
      <c r="M32" s="396">
        <v>3144</v>
      </c>
      <c r="N32" s="977">
        <v>4764</v>
      </c>
      <c r="O32" s="444">
        <v>7477</v>
      </c>
    </row>
    <row r="33" spans="1:15" x14ac:dyDescent="0.3">
      <c r="A33" s="392" t="s">
        <v>758</v>
      </c>
      <c r="B33" s="437">
        <v>557</v>
      </c>
      <c r="C33" s="384">
        <v>0</v>
      </c>
      <c r="D33" s="462">
        <v>0</v>
      </c>
      <c r="E33" s="463">
        <v>0</v>
      </c>
      <c r="F33" s="462">
        <v>0</v>
      </c>
      <c r="G33" s="388">
        <f t="shared" si="5"/>
        <v>0</v>
      </c>
      <c r="H33" s="388">
        <f t="shared" si="6"/>
        <v>0</v>
      </c>
      <c r="I33" s="395">
        <f t="shared" si="6"/>
        <v>0</v>
      </c>
      <c r="J33" s="389">
        <f t="shared" si="3"/>
        <v>0</v>
      </c>
      <c r="K33" s="443" t="e">
        <f t="shared" si="4"/>
        <v>#DIV/0!</v>
      </c>
      <c r="L33" s="364"/>
      <c r="M33" s="396">
        <v>0</v>
      </c>
      <c r="N33" s="977">
        <v>0</v>
      </c>
      <c r="O33" s="444">
        <v>0</v>
      </c>
    </row>
    <row r="34" spans="1:15" x14ac:dyDescent="0.3">
      <c r="A34" s="392" t="s">
        <v>759</v>
      </c>
      <c r="B34" s="437">
        <v>551</v>
      </c>
      <c r="C34" s="384">
        <v>75</v>
      </c>
      <c r="D34" s="462">
        <v>77</v>
      </c>
      <c r="E34" s="463">
        <v>78</v>
      </c>
      <c r="F34" s="462">
        <v>19</v>
      </c>
      <c r="G34" s="388">
        <f t="shared" si="5"/>
        <v>20</v>
      </c>
      <c r="H34" s="388">
        <f t="shared" si="6"/>
        <v>19</v>
      </c>
      <c r="I34" s="395">
        <f t="shared" si="6"/>
        <v>20</v>
      </c>
      <c r="J34" s="389">
        <f t="shared" si="3"/>
        <v>78</v>
      </c>
      <c r="K34" s="443">
        <f t="shared" si="4"/>
        <v>100</v>
      </c>
      <c r="L34" s="364"/>
      <c r="M34" s="396">
        <v>39</v>
      </c>
      <c r="N34" s="977">
        <v>58</v>
      </c>
      <c r="O34" s="444">
        <v>78</v>
      </c>
    </row>
    <row r="35" spans="1:15" ht="12.9" thickBot="1" x14ac:dyDescent="0.35">
      <c r="A35" s="353" t="s">
        <v>760</v>
      </c>
      <c r="B35" s="464" t="s">
        <v>761</v>
      </c>
      <c r="C35" s="398">
        <v>599</v>
      </c>
      <c r="D35" s="465">
        <v>281</v>
      </c>
      <c r="E35" s="466">
        <v>254</v>
      </c>
      <c r="F35" s="467">
        <v>-38</v>
      </c>
      <c r="G35" s="388">
        <f t="shared" si="5"/>
        <v>24</v>
      </c>
      <c r="H35" s="388">
        <f t="shared" si="6"/>
        <v>21</v>
      </c>
      <c r="I35" s="395">
        <f t="shared" si="6"/>
        <v>247</v>
      </c>
      <c r="J35" s="378">
        <f t="shared" si="3"/>
        <v>254</v>
      </c>
      <c r="K35" s="469">
        <f t="shared" si="4"/>
        <v>100</v>
      </c>
      <c r="L35" s="364"/>
      <c r="M35" s="421">
        <v>-14</v>
      </c>
      <c r="N35" s="980">
        <v>7</v>
      </c>
      <c r="O35" s="470">
        <v>254</v>
      </c>
    </row>
    <row r="36" spans="1:15" ht="12.9" thickBot="1" x14ac:dyDescent="0.35">
      <c r="A36" s="405" t="s">
        <v>762</v>
      </c>
      <c r="B36" s="471"/>
      <c r="C36" s="407">
        <f t="shared" ref="C36:I36" si="7">SUM(C26:C35)</f>
        <v>29998</v>
      </c>
      <c r="D36" s="472">
        <f t="shared" si="7"/>
        <v>30064</v>
      </c>
      <c r="E36" s="472">
        <f t="shared" si="7"/>
        <v>33159</v>
      </c>
      <c r="F36" s="407">
        <f t="shared" si="7"/>
        <v>6768</v>
      </c>
      <c r="G36" s="407">
        <f t="shared" si="7"/>
        <v>7157</v>
      </c>
      <c r="H36" s="407">
        <f t="shared" si="7"/>
        <v>7219</v>
      </c>
      <c r="I36" s="408">
        <f t="shared" si="7"/>
        <v>12015</v>
      </c>
      <c r="J36" s="1539">
        <f t="shared" si="3"/>
        <v>33159</v>
      </c>
      <c r="K36" s="1540">
        <f t="shared" si="4"/>
        <v>100</v>
      </c>
      <c r="L36" s="364"/>
      <c r="M36" s="408">
        <f>SUM(M26:M35)</f>
        <v>13925</v>
      </c>
      <c r="N36" s="409">
        <f>SUM(N26:N35)</f>
        <v>21144</v>
      </c>
      <c r="O36" s="408">
        <f>SUM(O26:O35)</f>
        <v>33159</v>
      </c>
    </row>
    <row r="37" spans="1:15" x14ac:dyDescent="0.3">
      <c r="A37" s="382" t="s">
        <v>763</v>
      </c>
      <c r="B37" s="425">
        <v>601</v>
      </c>
      <c r="C37" s="474">
        <v>0</v>
      </c>
      <c r="D37" s="455">
        <v>0</v>
      </c>
      <c r="E37" s="456">
        <v>0</v>
      </c>
      <c r="F37" s="475">
        <v>0</v>
      </c>
      <c r="G37" s="388">
        <f t="shared" si="5"/>
        <v>0</v>
      </c>
      <c r="H37" s="388">
        <f t="shared" si="6"/>
        <v>0</v>
      </c>
      <c r="I37" s="395">
        <f t="shared" si="6"/>
        <v>0</v>
      </c>
      <c r="J37" s="740">
        <f t="shared" si="3"/>
        <v>0</v>
      </c>
      <c r="K37" s="433" t="e">
        <f t="shared" si="4"/>
        <v>#DIV/0!</v>
      </c>
      <c r="L37" s="364"/>
      <c r="M37" s="414">
        <v>0</v>
      </c>
      <c r="N37" s="1528">
        <v>0</v>
      </c>
      <c r="O37" s="461">
        <v>0</v>
      </c>
    </row>
    <row r="38" spans="1:15" x14ac:dyDescent="0.3">
      <c r="A38" s="392" t="s">
        <v>764</v>
      </c>
      <c r="B38" s="437">
        <v>602</v>
      </c>
      <c r="C38" s="384">
        <v>1529</v>
      </c>
      <c r="D38" s="462">
        <v>2405</v>
      </c>
      <c r="E38" s="463">
        <v>1574</v>
      </c>
      <c r="F38" s="462">
        <v>318</v>
      </c>
      <c r="G38" s="388">
        <f t="shared" si="5"/>
        <v>478</v>
      </c>
      <c r="H38" s="388">
        <f t="shared" si="6"/>
        <v>258</v>
      </c>
      <c r="I38" s="395">
        <f t="shared" si="6"/>
        <v>520</v>
      </c>
      <c r="J38" s="389">
        <f t="shared" si="3"/>
        <v>1574</v>
      </c>
      <c r="K38" s="443">
        <f t="shared" si="4"/>
        <v>100</v>
      </c>
      <c r="L38" s="364"/>
      <c r="M38" s="396">
        <v>796</v>
      </c>
      <c r="N38" s="977">
        <v>1054</v>
      </c>
      <c r="O38" s="444">
        <v>1574</v>
      </c>
    </row>
    <row r="39" spans="1:15" x14ac:dyDescent="0.3">
      <c r="A39" s="392" t="s">
        <v>765</v>
      </c>
      <c r="B39" s="437">
        <v>604</v>
      </c>
      <c r="C39" s="384">
        <v>0</v>
      </c>
      <c r="D39" s="462">
        <v>0</v>
      </c>
      <c r="E39" s="463">
        <v>0</v>
      </c>
      <c r="F39" s="462">
        <v>0</v>
      </c>
      <c r="G39" s="388">
        <f t="shared" si="5"/>
        <v>0</v>
      </c>
      <c r="H39" s="388">
        <f t="shared" si="6"/>
        <v>0</v>
      </c>
      <c r="I39" s="395">
        <f t="shared" si="6"/>
        <v>0</v>
      </c>
      <c r="J39" s="389">
        <f t="shared" si="3"/>
        <v>0</v>
      </c>
      <c r="K39" s="443" t="e">
        <f t="shared" si="4"/>
        <v>#DIV/0!</v>
      </c>
      <c r="L39" s="364"/>
      <c r="M39" s="396">
        <v>0</v>
      </c>
      <c r="N39" s="977">
        <v>0</v>
      </c>
      <c r="O39" s="444">
        <v>0</v>
      </c>
    </row>
    <row r="40" spans="1:15" x14ac:dyDescent="0.3">
      <c r="A40" s="392" t="s">
        <v>766</v>
      </c>
      <c r="B40" s="437" t="s">
        <v>767</v>
      </c>
      <c r="C40" s="384">
        <v>28262</v>
      </c>
      <c r="D40" s="462">
        <v>27313</v>
      </c>
      <c r="E40" s="463">
        <v>30862</v>
      </c>
      <c r="F40" s="462">
        <v>6155</v>
      </c>
      <c r="G40" s="388">
        <f t="shared" si="5"/>
        <v>6745</v>
      </c>
      <c r="H40" s="388">
        <f t="shared" si="6"/>
        <v>6701</v>
      </c>
      <c r="I40" s="395">
        <f t="shared" si="6"/>
        <v>11261</v>
      </c>
      <c r="J40" s="389">
        <f t="shared" si="3"/>
        <v>30862</v>
      </c>
      <c r="K40" s="443">
        <f t="shared" si="4"/>
        <v>100</v>
      </c>
      <c r="L40" s="364"/>
      <c r="M40" s="396">
        <v>12900</v>
      </c>
      <c r="N40" s="977">
        <v>19601</v>
      </c>
      <c r="O40" s="444">
        <v>30862</v>
      </c>
    </row>
    <row r="41" spans="1:15" ht="12.9" thickBot="1" x14ac:dyDescent="0.35">
      <c r="A41" s="353" t="s">
        <v>768</v>
      </c>
      <c r="B41" s="464" t="s">
        <v>769</v>
      </c>
      <c r="C41" s="398">
        <v>307</v>
      </c>
      <c r="D41" s="465">
        <v>346</v>
      </c>
      <c r="E41" s="466">
        <v>914</v>
      </c>
      <c r="F41" s="467">
        <v>29</v>
      </c>
      <c r="G41" s="480">
        <f t="shared" si="5"/>
        <v>158</v>
      </c>
      <c r="H41" s="480">
        <f t="shared" si="6"/>
        <v>506</v>
      </c>
      <c r="I41" s="419">
        <f t="shared" si="6"/>
        <v>221</v>
      </c>
      <c r="J41" s="378">
        <f t="shared" si="3"/>
        <v>914</v>
      </c>
      <c r="K41" s="469">
        <f t="shared" si="4"/>
        <v>100</v>
      </c>
      <c r="L41" s="364"/>
      <c r="M41" s="421">
        <v>187</v>
      </c>
      <c r="N41" s="980">
        <v>693</v>
      </c>
      <c r="O41" s="470">
        <v>914</v>
      </c>
    </row>
    <row r="42" spans="1:15" ht="12.9" thickBot="1" x14ac:dyDescent="0.35">
      <c r="A42" s="405" t="s">
        <v>770</v>
      </c>
      <c r="B42" s="471" t="s">
        <v>729</v>
      </c>
      <c r="C42" s="407">
        <f t="shared" ref="C42:I42" si="8">SUM(C37:C41)</f>
        <v>30098</v>
      </c>
      <c r="D42" s="472">
        <f t="shared" si="8"/>
        <v>30064</v>
      </c>
      <c r="E42" s="472">
        <f t="shared" si="8"/>
        <v>33350</v>
      </c>
      <c r="F42" s="408">
        <f t="shared" si="8"/>
        <v>6502</v>
      </c>
      <c r="G42" s="484">
        <f t="shared" si="8"/>
        <v>7381</v>
      </c>
      <c r="H42" s="485">
        <f t="shared" si="8"/>
        <v>7465</v>
      </c>
      <c r="I42" s="1529">
        <f t="shared" si="8"/>
        <v>12002</v>
      </c>
      <c r="J42" s="485">
        <f t="shared" si="3"/>
        <v>33350</v>
      </c>
      <c r="K42" s="477">
        <f t="shared" si="4"/>
        <v>100</v>
      </c>
      <c r="L42" s="364"/>
      <c r="M42" s="408">
        <f>SUM(M37:M41)</f>
        <v>13883</v>
      </c>
      <c r="N42" s="409">
        <f>SUM(N37:N41)</f>
        <v>21348</v>
      </c>
      <c r="O42" s="408">
        <f>SUM(O37:O41)</f>
        <v>33350</v>
      </c>
    </row>
    <row r="43" spans="1:15" s="649" customFormat="1" ht="5.25" customHeight="1" thickBot="1" x14ac:dyDescent="0.35">
      <c r="A43" s="488"/>
      <c r="B43" s="489"/>
      <c r="C43" s="490"/>
      <c r="D43" s="491"/>
      <c r="E43" s="491"/>
      <c r="F43" s="492"/>
      <c r="G43" s="493"/>
      <c r="H43" s="494"/>
      <c r="I43" s="493"/>
      <c r="J43" s="495"/>
      <c r="K43" s="496"/>
      <c r="L43" s="497"/>
      <c r="M43" s="492"/>
      <c r="N43" s="499"/>
      <c r="O43" s="499"/>
    </row>
    <row r="44" spans="1:15" ht="12.9" thickBot="1" x14ac:dyDescent="0.35">
      <c r="A44" s="575" t="s">
        <v>771</v>
      </c>
      <c r="B44" s="471" t="s">
        <v>729</v>
      </c>
      <c r="C44" s="408">
        <f t="shared" ref="C44:I44" si="9">C42-C40</f>
        <v>1836</v>
      </c>
      <c r="D44" s="407">
        <f t="shared" si="9"/>
        <v>2751</v>
      </c>
      <c r="E44" s="407">
        <f t="shared" si="9"/>
        <v>2488</v>
      </c>
      <c r="F44" s="408">
        <f t="shared" si="9"/>
        <v>347</v>
      </c>
      <c r="G44" s="501">
        <f t="shared" si="9"/>
        <v>636</v>
      </c>
      <c r="H44" s="408">
        <f t="shared" si="9"/>
        <v>764</v>
      </c>
      <c r="I44" s="409">
        <f t="shared" si="9"/>
        <v>741</v>
      </c>
      <c r="J44" s="502">
        <f t="shared" si="3"/>
        <v>2488</v>
      </c>
      <c r="K44" s="503">
        <f t="shared" si="4"/>
        <v>100</v>
      </c>
      <c r="L44" s="364"/>
      <c r="M44" s="408">
        <f>M42-M40</f>
        <v>983</v>
      </c>
      <c r="N44" s="409">
        <f>N42-N40</f>
        <v>1747</v>
      </c>
      <c r="O44" s="408">
        <f>O42-O40</f>
        <v>2488</v>
      </c>
    </row>
    <row r="45" spans="1:15" ht="12.9" thickBot="1" x14ac:dyDescent="0.35">
      <c r="A45" s="405" t="s">
        <v>772</v>
      </c>
      <c r="B45" s="471" t="s">
        <v>729</v>
      </c>
      <c r="C45" s="408">
        <f t="shared" ref="C45:I45" si="10">C42-C36</f>
        <v>100</v>
      </c>
      <c r="D45" s="407">
        <f t="shared" si="10"/>
        <v>0</v>
      </c>
      <c r="E45" s="407">
        <f t="shared" si="10"/>
        <v>191</v>
      </c>
      <c r="F45" s="408">
        <f t="shared" si="10"/>
        <v>-266</v>
      </c>
      <c r="G45" s="501">
        <f t="shared" si="10"/>
        <v>224</v>
      </c>
      <c r="H45" s="408">
        <f t="shared" si="10"/>
        <v>246</v>
      </c>
      <c r="I45" s="409">
        <f t="shared" si="10"/>
        <v>-13</v>
      </c>
      <c r="J45" s="502">
        <f t="shared" si="3"/>
        <v>191</v>
      </c>
      <c r="K45" s="503">
        <f t="shared" si="4"/>
        <v>100</v>
      </c>
      <c r="L45" s="364"/>
      <c r="M45" s="504">
        <f>M42-M36</f>
        <v>-42</v>
      </c>
      <c r="N45" s="544">
        <f>N42-N36</f>
        <v>204</v>
      </c>
      <c r="O45" s="504">
        <f>O42-O36</f>
        <v>191</v>
      </c>
    </row>
    <row r="46" spans="1:15" ht="12.9" thickBot="1" x14ac:dyDescent="0.35">
      <c r="A46" s="505" t="s">
        <v>773</v>
      </c>
      <c r="B46" s="506" t="s">
        <v>729</v>
      </c>
      <c r="C46" s="504">
        <f t="shared" ref="C46:I46" si="11">C45-C40</f>
        <v>-28162</v>
      </c>
      <c r="D46" s="569">
        <f t="shared" si="11"/>
        <v>-27313</v>
      </c>
      <c r="E46" s="569">
        <f t="shared" si="11"/>
        <v>-30671</v>
      </c>
      <c r="F46" s="504">
        <f t="shared" si="11"/>
        <v>-6421</v>
      </c>
      <c r="G46" s="1532">
        <f t="shared" si="11"/>
        <v>-6521</v>
      </c>
      <c r="H46" s="504">
        <f t="shared" si="11"/>
        <v>-6455</v>
      </c>
      <c r="I46" s="544">
        <f t="shared" si="11"/>
        <v>-11274</v>
      </c>
      <c r="J46" s="551">
        <f t="shared" si="3"/>
        <v>-30671</v>
      </c>
      <c r="K46" s="570">
        <f t="shared" si="4"/>
        <v>100</v>
      </c>
      <c r="L46" s="364"/>
      <c r="M46" s="504">
        <f>M45-M40</f>
        <v>-12942</v>
      </c>
      <c r="N46" s="544">
        <f>N45-N40</f>
        <v>-19397</v>
      </c>
      <c r="O46" s="504">
        <f>O45-O40</f>
        <v>-30671</v>
      </c>
    </row>
    <row r="49" spans="1:12" ht="14.15" x14ac:dyDescent="0.35">
      <c r="A49" s="509" t="s">
        <v>774</v>
      </c>
    </row>
    <row r="50" spans="1:12" ht="14.15" x14ac:dyDescent="0.35">
      <c r="A50" s="509" t="s">
        <v>775</v>
      </c>
    </row>
    <row r="51" spans="1:12" ht="14.15" x14ac:dyDescent="0.35">
      <c r="A51" s="511" t="s">
        <v>776</v>
      </c>
    </row>
    <row r="52" spans="1:12" s="513" customFormat="1" ht="14.15" x14ac:dyDescent="0.35">
      <c r="A52" s="511" t="s">
        <v>777</v>
      </c>
      <c r="B52" s="512"/>
      <c r="E52" s="514"/>
      <c r="F52" s="514"/>
      <c r="G52" s="514"/>
      <c r="H52" s="514"/>
      <c r="I52" s="514"/>
      <c r="J52" s="514"/>
    </row>
    <row r="53" spans="1:12" s="513" customFormat="1" ht="14.15" x14ac:dyDescent="0.35">
      <c r="A53" s="511"/>
      <c r="B53" s="512"/>
      <c r="E53" s="514"/>
      <c r="F53" s="514"/>
      <c r="G53" s="514"/>
      <c r="H53" s="514"/>
      <c r="I53" s="514"/>
      <c r="J53" s="514"/>
    </row>
    <row r="54" spans="1:12" s="513" customFormat="1" ht="14.15" x14ac:dyDescent="0.35">
      <c r="A54" s="511" t="s">
        <v>842</v>
      </c>
      <c r="B54" s="512"/>
      <c r="E54" s="514"/>
      <c r="F54" s="514"/>
      <c r="G54" s="514"/>
      <c r="H54" s="514"/>
      <c r="I54" s="514"/>
      <c r="J54" s="514"/>
    </row>
    <row r="55" spans="1:12" ht="14.15" x14ac:dyDescent="0.35">
      <c r="A55" s="1555" t="s">
        <v>843</v>
      </c>
      <c r="B55" s="1557"/>
      <c r="C55" s="1558"/>
      <c r="D55" s="1558"/>
      <c r="E55" s="1559"/>
      <c r="F55" s="1559"/>
      <c r="G55" s="1559"/>
      <c r="H55" s="1559"/>
      <c r="I55" s="1559"/>
      <c r="J55" s="1559"/>
      <c r="K55" s="1558"/>
      <c r="L55" s="1558"/>
    </row>
    <row r="56" spans="1:12" ht="14.15" x14ac:dyDescent="0.35">
      <c r="A56" s="1555"/>
      <c r="B56" s="1557"/>
      <c r="C56" s="1558"/>
      <c r="D56" s="1558"/>
      <c r="E56" s="1559"/>
      <c r="F56" s="1559"/>
      <c r="G56" s="1559"/>
      <c r="H56" s="1559"/>
      <c r="I56" s="1559"/>
      <c r="J56" s="1559"/>
      <c r="K56" s="1558"/>
      <c r="L56" s="1558"/>
    </row>
    <row r="57" spans="1:12" x14ac:dyDescent="0.3">
      <c r="A57" s="656"/>
    </row>
    <row r="58" spans="1:12" x14ac:dyDescent="0.3">
      <c r="A58" s="656" t="s">
        <v>844</v>
      </c>
    </row>
    <row r="59" spans="1:12" x14ac:dyDescent="0.3">
      <c r="A59" s="656"/>
    </row>
    <row r="60" spans="1:12" x14ac:dyDescent="0.3">
      <c r="A60" s="656" t="s">
        <v>845</v>
      </c>
    </row>
    <row r="62" spans="1:12" x14ac:dyDescent="0.3">
      <c r="A62" s="1542"/>
    </row>
  </sheetData>
  <mergeCells count="4">
    <mergeCell ref="B6:O6"/>
    <mergeCell ref="A8:A9"/>
    <mergeCell ref="B8:B9"/>
    <mergeCell ref="F8:I8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1"/>
  <sheetViews>
    <sheetView zoomScale="99" zoomScaleNormal="99" workbookViewId="0">
      <pane xSplit="6" topLeftCell="G1" activePane="topRight" state="frozen"/>
      <selection pane="topRight" activeCell="N21" sqref="N21"/>
    </sheetView>
  </sheetViews>
  <sheetFormatPr defaultColWidth="9.07421875" defaultRowHeight="15" x14ac:dyDescent="0.35"/>
  <cols>
    <col min="1" max="1" width="9" style="61" customWidth="1"/>
    <col min="2" max="2" width="7.4609375" style="61" customWidth="1"/>
    <col min="3" max="3" width="7.23046875" style="61" customWidth="1"/>
    <col min="4" max="4" width="72.69140625" style="61" customWidth="1"/>
    <col min="5" max="5" width="14" style="185" customWidth="1"/>
    <col min="6" max="6" width="13.07421875" style="185" customWidth="1"/>
    <col min="7" max="7" width="13.23046875" style="199" customWidth="1"/>
    <col min="8" max="8" width="8.53515625" style="1" customWidth="1"/>
    <col min="9" max="16384" width="9.07421875" style="1"/>
  </cols>
  <sheetData>
    <row r="1" spans="1:8" ht="21.75" customHeight="1" x14ac:dyDescent="0.4">
      <c r="A1" s="1741" t="s">
        <v>91</v>
      </c>
      <c r="B1" s="1742"/>
      <c r="C1" s="1742"/>
      <c r="D1" s="49"/>
      <c r="E1" s="184"/>
      <c r="F1" s="184"/>
    </row>
    <row r="2" spans="1:8" ht="0.75" customHeight="1" x14ac:dyDescent="0.4">
      <c r="A2" s="48"/>
      <c r="B2" s="46"/>
      <c r="C2" s="48"/>
      <c r="D2" s="8"/>
    </row>
    <row r="3" spans="1:8" s="46" customFormat="1" ht="24" customHeight="1" x14ac:dyDescent="0.5">
      <c r="A3" s="1746" t="s">
        <v>530</v>
      </c>
      <c r="B3" s="1746"/>
      <c r="C3" s="1746"/>
      <c r="D3" s="1742"/>
      <c r="E3" s="186"/>
      <c r="F3" s="186"/>
      <c r="G3" s="200"/>
    </row>
    <row r="4" spans="1:8" s="46" customFormat="1" ht="15" customHeight="1" thickBot="1" x14ac:dyDescent="0.55000000000000004">
      <c r="A4" s="47"/>
      <c r="B4" s="47"/>
      <c r="C4" s="47"/>
      <c r="D4" s="47"/>
      <c r="E4" s="187"/>
      <c r="F4" s="187"/>
      <c r="G4" s="200"/>
    </row>
    <row r="5" spans="1:8" s="46" customFormat="1" ht="15" customHeight="1" x14ac:dyDescent="0.4">
      <c r="A5" s="22" t="s">
        <v>14</v>
      </c>
      <c r="B5" s="22" t="s">
        <v>415</v>
      </c>
      <c r="C5" s="22" t="s">
        <v>416</v>
      </c>
      <c r="D5" s="21" t="s">
        <v>12</v>
      </c>
      <c r="E5" s="20" t="s">
        <v>11</v>
      </c>
      <c r="F5" s="20" t="s">
        <v>11</v>
      </c>
      <c r="G5" s="20" t="s">
        <v>0</v>
      </c>
      <c r="H5" s="113" t="s">
        <v>359</v>
      </c>
    </row>
    <row r="6" spans="1:8" s="46" customFormat="1" ht="15" customHeight="1" thickBot="1" x14ac:dyDescent="0.45">
      <c r="A6" s="19"/>
      <c r="B6" s="19"/>
      <c r="C6" s="19"/>
      <c r="D6" s="18"/>
      <c r="E6" s="188" t="s">
        <v>10</v>
      </c>
      <c r="F6" s="188" t="s">
        <v>9</v>
      </c>
      <c r="G6" s="216" t="s">
        <v>532</v>
      </c>
      <c r="H6" s="119" t="s">
        <v>360</v>
      </c>
    </row>
    <row r="7" spans="1:8" s="46" customFormat="1" ht="17.600000000000001" customHeight="1" thickTop="1" x14ac:dyDescent="0.5">
      <c r="A7" s="90">
        <v>10</v>
      </c>
      <c r="B7" s="91"/>
      <c r="C7" s="91"/>
      <c r="D7" s="90" t="s">
        <v>356</v>
      </c>
      <c r="E7" s="212"/>
      <c r="F7" s="178"/>
      <c r="G7" s="205"/>
      <c r="H7" s="124"/>
    </row>
    <row r="8" spans="1:8" s="46" customFormat="1" ht="14.25" customHeight="1" x14ac:dyDescent="0.5">
      <c r="A8" s="43"/>
      <c r="B8" s="116"/>
      <c r="C8" s="247"/>
      <c r="D8" s="247"/>
      <c r="E8" s="213"/>
      <c r="F8" s="189"/>
      <c r="G8" s="201"/>
      <c r="H8" s="115"/>
    </row>
    <row r="9" spans="1:8" s="46" customFormat="1" ht="15" hidden="1" customHeight="1" x14ac:dyDescent="0.35">
      <c r="A9" s="43">
        <v>221</v>
      </c>
      <c r="B9" s="39"/>
      <c r="C9" s="45">
        <v>4122</v>
      </c>
      <c r="D9" s="247" t="s">
        <v>417</v>
      </c>
      <c r="E9" s="53">
        <v>0</v>
      </c>
      <c r="F9" s="180">
        <v>0</v>
      </c>
      <c r="G9" s="112">
        <v>0</v>
      </c>
      <c r="H9" s="111" t="e">
        <f t="shared" ref="H9:H41" si="0">(G9/F9)*100</f>
        <v>#DIV/0!</v>
      </c>
    </row>
    <row r="10" spans="1:8" s="46" customFormat="1" ht="15" hidden="1" customHeight="1" x14ac:dyDescent="0.35">
      <c r="A10" s="43">
        <v>13101</v>
      </c>
      <c r="B10" s="39"/>
      <c r="C10" s="45">
        <v>4116</v>
      </c>
      <c r="D10" s="11" t="s">
        <v>487</v>
      </c>
      <c r="E10" s="53">
        <v>0</v>
      </c>
      <c r="F10" s="180">
        <v>0</v>
      </c>
      <c r="G10" s="112">
        <v>0</v>
      </c>
      <c r="H10" s="111" t="e">
        <f t="shared" si="0"/>
        <v>#DIV/0!</v>
      </c>
    </row>
    <row r="11" spans="1:8" s="46" customFormat="1" ht="18.45" customHeight="1" x14ac:dyDescent="0.35">
      <c r="A11" s="43">
        <v>13013</v>
      </c>
      <c r="B11" s="39"/>
      <c r="C11" s="45">
        <v>4116</v>
      </c>
      <c r="D11" s="11" t="s">
        <v>517</v>
      </c>
      <c r="E11" s="53">
        <v>0</v>
      </c>
      <c r="F11" s="180">
        <v>330</v>
      </c>
      <c r="G11" s="112">
        <v>317.5</v>
      </c>
      <c r="H11" s="111">
        <f t="shared" si="0"/>
        <v>96.212121212121218</v>
      </c>
    </row>
    <row r="12" spans="1:8" s="46" customFormat="1" ht="15" customHeight="1" x14ac:dyDescent="0.35">
      <c r="A12" s="43">
        <v>13013</v>
      </c>
      <c r="B12" s="39"/>
      <c r="C12" s="45">
        <v>4116</v>
      </c>
      <c r="D12" s="11" t="s">
        <v>496</v>
      </c>
      <c r="E12" s="53">
        <v>2651</v>
      </c>
      <c r="F12" s="180">
        <v>3783.5</v>
      </c>
      <c r="G12" s="112">
        <v>3783.5</v>
      </c>
      <c r="H12" s="111">
        <f t="shared" si="0"/>
        <v>100</v>
      </c>
    </row>
    <row r="13" spans="1:8" s="46" customFormat="1" ht="18.45" customHeight="1" x14ac:dyDescent="0.35">
      <c r="A13" s="43">
        <v>15011</v>
      </c>
      <c r="B13" s="39"/>
      <c r="C13" s="45">
        <v>4116</v>
      </c>
      <c r="D13" s="11" t="s">
        <v>570</v>
      </c>
      <c r="E13" s="53">
        <v>0</v>
      </c>
      <c r="F13" s="180">
        <v>34.200000000000003</v>
      </c>
      <c r="G13" s="112">
        <v>34.200000000000003</v>
      </c>
      <c r="H13" s="111">
        <f t="shared" si="0"/>
        <v>100</v>
      </c>
    </row>
    <row r="14" spans="1:8" s="46" customFormat="1" ht="18.45" customHeight="1" x14ac:dyDescent="0.35">
      <c r="A14" s="43">
        <v>15011</v>
      </c>
      <c r="B14" s="39"/>
      <c r="C14" s="45">
        <v>4116</v>
      </c>
      <c r="D14" s="11" t="s">
        <v>558</v>
      </c>
      <c r="E14" s="53">
        <v>0</v>
      </c>
      <c r="F14" s="180">
        <v>121.6</v>
      </c>
      <c r="G14" s="112">
        <v>121.6</v>
      </c>
      <c r="H14" s="111">
        <f t="shared" si="0"/>
        <v>100</v>
      </c>
    </row>
    <row r="15" spans="1:8" s="46" customFormat="1" ht="18.45" customHeight="1" x14ac:dyDescent="0.35">
      <c r="A15" s="43">
        <v>15011</v>
      </c>
      <c r="B15" s="39"/>
      <c r="C15" s="45">
        <v>4116</v>
      </c>
      <c r="D15" s="11" t="s">
        <v>598</v>
      </c>
      <c r="E15" s="53">
        <v>0</v>
      </c>
      <c r="F15" s="180">
        <v>45.3</v>
      </c>
      <c r="G15" s="112">
        <v>45.3</v>
      </c>
      <c r="H15" s="111">
        <f t="shared" si="0"/>
        <v>100</v>
      </c>
    </row>
    <row r="16" spans="1:8" s="46" customFormat="1" ht="18.45" customHeight="1" x14ac:dyDescent="0.35">
      <c r="A16" s="43"/>
      <c r="B16" s="39"/>
      <c r="C16" s="45">
        <v>4122</v>
      </c>
      <c r="D16" s="11" t="s">
        <v>577</v>
      </c>
      <c r="E16" s="53">
        <v>0</v>
      </c>
      <c r="F16" s="180">
        <v>70</v>
      </c>
      <c r="G16" s="112">
        <v>70</v>
      </c>
      <c r="H16" s="111">
        <f t="shared" si="0"/>
        <v>100</v>
      </c>
    </row>
    <row r="17" spans="1:8" s="46" customFormat="1" ht="18.45" customHeight="1" x14ac:dyDescent="0.35">
      <c r="A17" s="43">
        <v>15974</v>
      </c>
      <c r="B17" s="39"/>
      <c r="C17" s="45">
        <v>4216</v>
      </c>
      <c r="D17" s="11" t="s">
        <v>547</v>
      </c>
      <c r="E17" s="53">
        <v>0</v>
      </c>
      <c r="F17" s="180">
        <v>472.7</v>
      </c>
      <c r="G17" s="112">
        <v>472.7</v>
      </c>
      <c r="H17" s="111">
        <f t="shared" si="0"/>
        <v>100</v>
      </c>
    </row>
    <row r="18" spans="1:8" s="46" customFormat="1" ht="18.45" customHeight="1" x14ac:dyDescent="0.35">
      <c r="A18" s="43">
        <v>15974</v>
      </c>
      <c r="B18" s="39"/>
      <c r="C18" s="45">
        <v>4216</v>
      </c>
      <c r="D18" s="11" t="s">
        <v>571</v>
      </c>
      <c r="E18" s="53">
        <v>0</v>
      </c>
      <c r="F18" s="180">
        <v>1519.5</v>
      </c>
      <c r="G18" s="112">
        <v>1519.5</v>
      </c>
      <c r="H18" s="111">
        <f t="shared" si="0"/>
        <v>100</v>
      </c>
    </row>
    <row r="19" spans="1:8" s="46" customFormat="1" ht="18.45" customHeight="1" x14ac:dyDescent="0.35">
      <c r="A19" s="43">
        <v>15974</v>
      </c>
      <c r="B19" s="39"/>
      <c r="C19" s="45">
        <v>4216</v>
      </c>
      <c r="D19" s="11" t="s">
        <v>598</v>
      </c>
      <c r="E19" s="53">
        <v>0</v>
      </c>
      <c r="F19" s="180">
        <v>580.1</v>
      </c>
      <c r="G19" s="112">
        <v>580.1</v>
      </c>
      <c r="H19" s="111">
        <f t="shared" si="0"/>
        <v>100</v>
      </c>
    </row>
    <row r="20" spans="1:8" s="46" customFormat="1" ht="18.45" customHeight="1" x14ac:dyDescent="0.35">
      <c r="A20" s="43">
        <v>22500</v>
      </c>
      <c r="B20" s="39"/>
      <c r="C20" s="45">
        <v>4216</v>
      </c>
      <c r="D20" s="11" t="s">
        <v>559</v>
      </c>
      <c r="E20" s="53">
        <v>0</v>
      </c>
      <c r="F20" s="180">
        <v>557.5</v>
      </c>
      <c r="G20" s="112">
        <v>557.5</v>
      </c>
      <c r="H20" s="111">
        <f t="shared" si="0"/>
        <v>100</v>
      </c>
    </row>
    <row r="21" spans="1:8" s="46" customFormat="1" ht="15" customHeight="1" x14ac:dyDescent="0.35">
      <c r="A21" s="43"/>
      <c r="B21" s="39">
        <v>1032</v>
      </c>
      <c r="C21" s="45">
        <v>2111</v>
      </c>
      <c r="D21" s="11" t="s">
        <v>498</v>
      </c>
      <c r="E21" s="53">
        <v>0</v>
      </c>
      <c r="F21" s="180">
        <v>0</v>
      </c>
      <c r="G21" s="112">
        <v>23.9</v>
      </c>
      <c r="H21" s="111" t="e">
        <f t="shared" si="0"/>
        <v>#DIV/0!</v>
      </c>
    </row>
    <row r="22" spans="1:8" s="46" customFormat="1" ht="15" customHeight="1" x14ac:dyDescent="0.35">
      <c r="A22" s="43"/>
      <c r="B22" s="39">
        <v>2122</v>
      </c>
      <c r="C22" s="45">
        <v>2310</v>
      </c>
      <c r="D22" s="11" t="s">
        <v>599</v>
      </c>
      <c r="E22" s="53">
        <v>0</v>
      </c>
      <c r="F22" s="180">
        <v>0</v>
      </c>
      <c r="G22" s="112">
        <v>3.8</v>
      </c>
      <c r="H22" s="111" t="e">
        <f t="shared" si="0"/>
        <v>#DIV/0!</v>
      </c>
    </row>
    <row r="23" spans="1:8" s="46" customFormat="1" ht="15" customHeight="1" x14ac:dyDescent="0.35">
      <c r="A23" s="40"/>
      <c r="B23" s="39">
        <v>2212</v>
      </c>
      <c r="C23" s="11">
        <v>2324</v>
      </c>
      <c r="D23" s="11" t="s">
        <v>383</v>
      </c>
      <c r="E23" s="53">
        <v>0</v>
      </c>
      <c r="F23" s="180">
        <v>0</v>
      </c>
      <c r="G23" s="112">
        <v>87.8</v>
      </c>
      <c r="H23" s="111" t="e">
        <f t="shared" si="0"/>
        <v>#DIV/0!</v>
      </c>
    </row>
    <row r="24" spans="1:8" s="46" customFormat="1" ht="15" hidden="1" customHeight="1" x14ac:dyDescent="0.35">
      <c r="A24" s="40"/>
      <c r="B24" s="39">
        <v>2221</v>
      </c>
      <c r="C24" s="11">
        <v>2329</v>
      </c>
      <c r="D24" s="11" t="s">
        <v>441</v>
      </c>
      <c r="E24" s="53">
        <v>0</v>
      </c>
      <c r="F24" s="180">
        <v>0</v>
      </c>
      <c r="G24" s="112">
        <v>0</v>
      </c>
      <c r="H24" s="111" t="e">
        <f t="shared" si="0"/>
        <v>#DIV/0!</v>
      </c>
    </row>
    <row r="25" spans="1:8" s="46" customFormat="1" ht="15" customHeight="1" x14ac:dyDescent="0.35">
      <c r="A25" s="40"/>
      <c r="B25" s="39">
        <v>2219</v>
      </c>
      <c r="C25" s="11">
        <v>2322</v>
      </c>
      <c r="D25" s="11" t="s">
        <v>464</v>
      </c>
      <c r="E25" s="53">
        <v>0</v>
      </c>
      <c r="F25" s="180">
        <v>0</v>
      </c>
      <c r="G25" s="112">
        <v>55.6</v>
      </c>
      <c r="H25" s="111" t="e">
        <f t="shared" si="0"/>
        <v>#DIV/0!</v>
      </c>
    </row>
    <row r="26" spans="1:8" s="46" customFormat="1" ht="16.850000000000001" hidden="1" customHeight="1" x14ac:dyDescent="0.35">
      <c r="A26" s="40"/>
      <c r="B26" s="39">
        <v>2219</v>
      </c>
      <c r="C26" s="11">
        <v>2329</v>
      </c>
      <c r="D26" s="29" t="s">
        <v>480</v>
      </c>
      <c r="E26" s="53">
        <v>0</v>
      </c>
      <c r="F26" s="180">
        <v>0</v>
      </c>
      <c r="G26" s="112">
        <v>0</v>
      </c>
      <c r="H26" s="111" t="e">
        <f t="shared" si="0"/>
        <v>#DIV/0!</v>
      </c>
    </row>
    <row r="27" spans="1:8" s="46" customFormat="1" ht="15" customHeight="1" x14ac:dyDescent="0.35">
      <c r="A27" s="40"/>
      <c r="B27" s="39">
        <v>2221</v>
      </c>
      <c r="C27" s="11">
        <v>2324</v>
      </c>
      <c r="D27" s="29" t="s">
        <v>600</v>
      </c>
      <c r="E27" s="53">
        <v>0</v>
      </c>
      <c r="F27" s="180">
        <v>0</v>
      </c>
      <c r="G27" s="112">
        <v>8.6999999999999993</v>
      </c>
      <c r="H27" s="111" t="e">
        <f t="shared" si="0"/>
        <v>#DIV/0!</v>
      </c>
    </row>
    <row r="28" spans="1:8" s="46" customFormat="1" ht="15" customHeight="1" x14ac:dyDescent="0.35">
      <c r="A28" s="40"/>
      <c r="B28" s="39">
        <v>2221</v>
      </c>
      <c r="C28" s="11">
        <v>2329</v>
      </c>
      <c r="D28" s="29" t="s">
        <v>522</v>
      </c>
      <c r="E28" s="53">
        <v>0</v>
      </c>
      <c r="F28" s="180">
        <v>0</v>
      </c>
      <c r="G28" s="112">
        <v>5</v>
      </c>
      <c r="H28" s="111" t="e">
        <f t="shared" si="0"/>
        <v>#DIV/0!</v>
      </c>
    </row>
    <row r="29" spans="1:8" s="46" customFormat="1" ht="15.45" customHeight="1" x14ac:dyDescent="0.35">
      <c r="A29" s="40"/>
      <c r="B29" s="39">
        <v>3631</v>
      </c>
      <c r="C29" s="11">
        <v>2322</v>
      </c>
      <c r="D29" s="11" t="s">
        <v>582</v>
      </c>
      <c r="E29" s="53">
        <v>0</v>
      </c>
      <c r="F29" s="180">
        <v>0</v>
      </c>
      <c r="G29" s="112">
        <v>36.9</v>
      </c>
      <c r="H29" s="111" t="e">
        <f t="shared" si="0"/>
        <v>#DIV/0!</v>
      </c>
    </row>
    <row r="30" spans="1:8" s="46" customFormat="1" ht="15" customHeight="1" x14ac:dyDescent="0.35">
      <c r="A30" s="40"/>
      <c r="B30" s="39">
        <v>3631</v>
      </c>
      <c r="C30" s="11">
        <v>2324</v>
      </c>
      <c r="D30" s="11" t="s">
        <v>340</v>
      </c>
      <c r="E30" s="53">
        <v>0</v>
      </c>
      <c r="F30" s="180">
        <v>0</v>
      </c>
      <c r="G30" s="112">
        <v>525.79999999999995</v>
      </c>
      <c r="H30" s="111" t="e">
        <f t="shared" si="0"/>
        <v>#DIV/0!</v>
      </c>
    </row>
    <row r="31" spans="1:8" s="46" customFormat="1" ht="16.850000000000001" customHeight="1" x14ac:dyDescent="0.35">
      <c r="A31" s="40"/>
      <c r="B31" s="39">
        <v>3639</v>
      </c>
      <c r="C31" s="11">
        <v>2111</v>
      </c>
      <c r="D31" s="11" t="s">
        <v>421</v>
      </c>
      <c r="E31" s="53">
        <v>1243</v>
      </c>
      <c r="F31" s="180">
        <v>1243</v>
      </c>
      <c r="G31" s="112">
        <v>1286.2</v>
      </c>
      <c r="H31" s="111">
        <f t="shared" si="0"/>
        <v>103.47546259050684</v>
      </c>
    </row>
    <row r="32" spans="1:8" s="46" customFormat="1" ht="16.850000000000001" customHeight="1" x14ac:dyDescent="0.35">
      <c r="A32" s="40"/>
      <c r="B32" s="39">
        <v>3639</v>
      </c>
      <c r="C32" s="11">
        <v>2324</v>
      </c>
      <c r="D32" s="11" t="s">
        <v>553</v>
      </c>
      <c r="E32" s="53">
        <v>0</v>
      </c>
      <c r="F32" s="180">
        <v>0</v>
      </c>
      <c r="G32" s="112">
        <v>169.1</v>
      </c>
      <c r="H32" s="111" t="e">
        <f t="shared" si="0"/>
        <v>#DIV/0!</v>
      </c>
    </row>
    <row r="33" spans="1:8" s="46" customFormat="1" ht="15.45" customHeight="1" x14ac:dyDescent="0.35">
      <c r="A33" s="40"/>
      <c r="B33" s="39">
        <v>3639</v>
      </c>
      <c r="C33" s="11">
        <v>3111</v>
      </c>
      <c r="D33" s="11" t="s">
        <v>576</v>
      </c>
      <c r="E33" s="53">
        <v>0</v>
      </c>
      <c r="F33" s="180">
        <v>0</v>
      </c>
      <c r="G33" s="112">
        <v>2.1</v>
      </c>
      <c r="H33" s="111" t="e">
        <f t="shared" si="0"/>
        <v>#DIV/0!</v>
      </c>
    </row>
    <row r="34" spans="1:8" s="46" customFormat="1" ht="13.4" hidden="1" customHeight="1" x14ac:dyDescent="0.35">
      <c r="A34" s="40"/>
      <c r="B34" s="39">
        <v>3722</v>
      </c>
      <c r="C34" s="11">
        <v>2111</v>
      </c>
      <c r="D34" s="11" t="s">
        <v>497</v>
      </c>
      <c r="E34" s="53">
        <v>0</v>
      </c>
      <c r="F34" s="180">
        <v>0</v>
      </c>
      <c r="G34" s="112">
        <v>0</v>
      </c>
      <c r="H34" s="111" t="e">
        <f t="shared" si="0"/>
        <v>#DIV/0!</v>
      </c>
    </row>
    <row r="35" spans="1:8" s="46" customFormat="1" ht="9.9" hidden="1" customHeight="1" x14ac:dyDescent="0.35">
      <c r="A35" s="40"/>
      <c r="B35" s="39">
        <v>3723</v>
      </c>
      <c r="C35" s="11">
        <v>2119</v>
      </c>
      <c r="D35" s="11" t="s">
        <v>481</v>
      </c>
      <c r="E35" s="53">
        <v>0</v>
      </c>
      <c r="F35" s="180">
        <v>0</v>
      </c>
      <c r="G35" s="112">
        <v>0</v>
      </c>
      <c r="H35" s="111" t="e">
        <f t="shared" si="0"/>
        <v>#DIV/0!</v>
      </c>
    </row>
    <row r="36" spans="1:8" s="46" customFormat="1" ht="18.45" customHeight="1" x14ac:dyDescent="0.35">
      <c r="A36" s="40"/>
      <c r="B36" s="39">
        <v>3725</v>
      </c>
      <c r="C36" s="11">
        <v>2324</v>
      </c>
      <c r="D36" s="11" t="s">
        <v>339</v>
      </c>
      <c r="E36" s="53">
        <v>3268</v>
      </c>
      <c r="F36" s="180">
        <v>3268</v>
      </c>
      <c r="G36" s="112">
        <v>3265.1</v>
      </c>
      <c r="H36" s="111">
        <f t="shared" si="0"/>
        <v>99.911260709914316</v>
      </c>
    </row>
    <row r="37" spans="1:8" s="46" customFormat="1" ht="15" hidden="1" customHeight="1" x14ac:dyDescent="0.35">
      <c r="A37" s="262"/>
      <c r="B37" s="263">
        <v>3745</v>
      </c>
      <c r="C37" s="29">
        <v>2111</v>
      </c>
      <c r="D37" s="29" t="s">
        <v>482</v>
      </c>
      <c r="E37" s="53">
        <v>0</v>
      </c>
      <c r="F37" s="180">
        <v>0</v>
      </c>
      <c r="G37" s="112">
        <v>0</v>
      </c>
      <c r="H37" s="118" t="e">
        <f t="shared" si="0"/>
        <v>#DIV/0!</v>
      </c>
    </row>
    <row r="38" spans="1:8" s="259" customFormat="1" ht="15" customHeight="1" x14ac:dyDescent="0.35">
      <c r="A38" s="39"/>
      <c r="B38" s="39">
        <v>3745</v>
      </c>
      <c r="C38" s="11">
        <v>2324</v>
      </c>
      <c r="D38" s="11" t="s">
        <v>465</v>
      </c>
      <c r="E38" s="53">
        <v>0</v>
      </c>
      <c r="F38" s="180">
        <v>0</v>
      </c>
      <c r="G38" s="112">
        <v>14.7</v>
      </c>
      <c r="H38" s="111" t="e">
        <f t="shared" si="0"/>
        <v>#DIV/0!</v>
      </c>
    </row>
    <row r="39" spans="1:8" s="259" customFormat="1" ht="15" hidden="1" customHeight="1" x14ac:dyDescent="0.35">
      <c r="A39" s="263"/>
      <c r="B39" s="263">
        <v>5279</v>
      </c>
      <c r="C39" s="29">
        <v>2111</v>
      </c>
      <c r="D39" s="29" t="s">
        <v>488</v>
      </c>
      <c r="E39" s="53">
        <v>0</v>
      </c>
      <c r="F39" s="180">
        <v>0</v>
      </c>
      <c r="G39" s="112">
        <v>0</v>
      </c>
      <c r="H39" s="111" t="e">
        <f t="shared" si="0"/>
        <v>#DIV/0!</v>
      </c>
    </row>
    <row r="40" spans="1:8" s="259" customFormat="1" ht="15" customHeight="1" thickBot="1" x14ac:dyDescent="0.4">
      <c r="A40" s="263"/>
      <c r="B40" s="263">
        <v>6409</v>
      </c>
      <c r="C40" s="29">
        <v>2328</v>
      </c>
      <c r="D40" s="29" t="s">
        <v>483</v>
      </c>
      <c r="E40" s="53">
        <v>0</v>
      </c>
      <c r="F40" s="180">
        <v>0</v>
      </c>
      <c r="G40" s="112">
        <v>2.5</v>
      </c>
      <c r="H40" s="118" t="e">
        <f t="shared" si="0"/>
        <v>#DIV/0!</v>
      </c>
    </row>
    <row r="41" spans="1:8" s="200" customFormat="1" ht="24.75" customHeight="1" thickTop="1" thickBot="1" x14ac:dyDescent="0.45">
      <c r="A41" s="209"/>
      <c r="B41" s="210"/>
      <c r="C41" s="210"/>
      <c r="D41" s="211" t="s">
        <v>354</v>
      </c>
      <c r="E41" s="87">
        <f t="shared" ref="E41:G41" si="1">SUM(E9:E40)</f>
        <v>7162</v>
      </c>
      <c r="F41" s="183">
        <f t="shared" si="1"/>
        <v>12025.400000000001</v>
      </c>
      <c r="G41" s="202">
        <f t="shared" si="1"/>
        <v>12989.100000000002</v>
      </c>
      <c r="H41" s="268">
        <f t="shared" si="0"/>
        <v>108.01387064047768</v>
      </c>
    </row>
    <row r="42" spans="1:8" s="46" customFormat="1" ht="15" customHeight="1" thickBot="1" x14ac:dyDescent="0.55000000000000004">
      <c r="A42" s="47"/>
      <c r="B42" s="47"/>
      <c r="C42" s="47"/>
      <c r="D42" s="47"/>
      <c r="E42" s="187"/>
      <c r="F42" s="187"/>
      <c r="G42" s="200"/>
    </row>
    <row r="43" spans="1:8" s="46" customFormat="1" ht="15" customHeight="1" x14ac:dyDescent="0.4">
      <c r="A43" s="22" t="s">
        <v>14</v>
      </c>
      <c r="B43" s="22" t="s">
        <v>415</v>
      </c>
      <c r="C43" s="22" t="s">
        <v>416</v>
      </c>
      <c r="D43" s="21" t="s">
        <v>12</v>
      </c>
      <c r="E43" s="20" t="s">
        <v>11</v>
      </c>
      <c r="F43" s="20" t="s">
        <v>11</v>
      </c>
      <c r="G43" s="20" t="s">
        <v>0</v>
      </c>
      <c r="H43" s="113" t="s">
        <v>359</v>
      </c>
    </row>
    <row r="44" spans="1:8" s="46" customFormat="1" ht="15" customHeight="1" thickBot="1" x14ac:dyDescent="0.45">
      <c r="A44" s="19"/>
      <c r="B44" s="19"/>
      <c r="C44" s="19"/>
      <c r="D44" s="18"/>
      <c r="E44" s="188" t="s">
        <v>10</v>
      </c>
      <c r="F44" s="188" t="s">
        <v>9</v>
      </c>
      <c r="G44" s="216" t="s">
        <v>532</v>
      </c>
      <c r="H44" s="119" t="s">
        <v>360</v>
      </c>
    </row>
    <row r="45" spans="1:8" s="46" customFormat="1" ht="15" customHeight="1" thickTop="1" x14ac:dyDescent="0.5">
      <c r="A45" s="253">
        <v>20</v>
      </c>
      <c r="B45" s="116"/>
      <c r="C45" s="116"/>
      <c r="D45" s="253" t="s">
        <v>449</v>
      </c>
      <c r="E45" s="213"/>
      <c r="F45" s="213"/>
      <c r="G45" s="254"/>
      <c r="H45" s="255"/>
    </row>
    <row r="46" spans="1:8" s="46" customFormat="1" ht="15" customHeight="1" x14ac:dyDescent="0.5">
      <c r="A46" s="250"/>
      <c r="B46" s="250"/>
      <c r="C46" s="250"/>
      <c r="D46" s="250"/>
      <c r="E46" s="177"/>
      <c r="F46" s="177"/>
      <c r="G46" s="251"/>
      <c r="H46" s="252"/>
    </row>
    <row r="47" spans="1:8" x14ac:dyDescent="0.35">
      <c r="A47" s="11">
        <v>98033</v>
      </c>
      <c r="B47" s="11"/>
      <c r="C47" s="11">
        <v>4111</v>
      </c>
      <c r="D47" s="11" t="s">
        <v>546</v>
      </c>
      <c r="E47" s="53">
        <v>0</v>
      </c>
      <c r="F47" s="180">
        <v>9</v>
      </c>
      <c r="G47" s="112">
        <v>9</v>
      </c>
      <c r="H47" s="111">
        <f t="shared" ref="H47:H64" si="2">(G47/F47)*100</f>
        <v>100</v>
      </c>
    </row>
    <row r="48" spans="1:8" x14ac:dyDescent="0.35">
      <c r="A48" s="11">
        <v>13011</v>
      </c>
      <c r="B48" s="11"/>
      <c r="C48" s="11">
        <v>4116</v>
      </c>
      <c r="D48" s="11" t="s">
        <v>407</v>
      </c>
      <c r="E48" s="53">
        <v>0</v>
      </c>
      <c r="F48" s="180">
        <v>7215.3</v>
      </c>
      <c r="G48" s="112">
        <v>7215.2</v>
      </c>
      <c r="H48" s="111">
        <f t="shared" si="2"/>
        <v>99.998614056241593</v>
      </c>
    </row>
    <row r="49" spans="1:8" ht="13.85" customHeight="1" x14ac:dyDescent="0.35">
      <c r="A49" s="11">
        <v>13015</v>
      </c>
      <c r="B49" s="11"/>
      <c r="C49" s="11">
        <v>4116</v>
      </c>
      <c r="D49" s="11" t="s">
        <v>556</v>
      </c>
      <c r="E49" s="53">
        <v>0</v>
      </c>
      <c r="F49" s="180">
        <v>1430.9</v>
      </c>
      <c r="G49" s="112">
        <v>1430.9</v>
      </c>
      <c r="H49" s="111">
        <f t="shared" si="2"/>
        <v>100</v>
      </c>
    </row>
    <row r="50" spans="1:8" x14ac:dyDescent="0.35">
      <c r="A50" s="11">
        <v>13018</v>
      </c>
      <c r="B50" s="11"/>
      <c r="C50" s="11">
        <v>4116</v>
      </c>
      <c r="D50" s="11" t="s">
        <v>556</v>
      </c>
      <c r="E50" s="53">
        <v>0</v>
      </c>
      <c r="F50" s="180">
        <v>20.2</v>
      </c>
      <c r="G50" s="112">
        <v>20.100000000000001</v>
      </c>
      <c r="H50" s="111">
        <f t="shared" si="2"/>
        <v>99.504950495049513</v>
      </c>
    </row>
    <row r="51" spans="1:8" s="46" customFormat="1" ht="15" customHeight="1" x14ac:dyDescent="0.35">
      <c r="A51" s="40">
        <v>14007</v>
      </c>
      <c r="B51" s="39"/>
      <c r="C51" s="11">
        <v>4116</v>
      </c>
      <c r="D51" s="11" t="s">
        <v>499</v>
      </c>
      <c r="E51" s="53">
        <v>0</v>
      </c>
      <c r="F51" s="180">
        <v>765</v>
      </c>
      <c r="G51" s="112">
        <v>765</v>
      </c>
      <c r="H51" s="111">
        <f t="shared" si="2"/>
        <v>100</v>
      </c>
    </row>
    <row r="52" spans="1:8" s="46" customFormat="1" ht="15" customHeight="1" x14ac:dyDescent="0.35">
      <c r="A52" s="40">
        <v>13013</v>
      </c>
      <c r="B52" s="39"/>
      <c r="C52" s="11">
        <v>4116</v>
      </c>
      <c r="D52" s="11" t="s">
        <v>451</v>
      </c>
      <c r="E52" s="53">
        <v>5293</v>
      </c>
      <c r="F52" s="180">
        <v>6941.9</v>
      </c>
      <c r="G52" s="112">
        <v>1651.8</v>
      </c>
      <c r="H52" s="111">
        <f t="shared" si="2"/>
        <v>23.794638355493454</v>
      </c>
    </row>
    <row r="53" spans="1:8" s="46" customFormat="1" ht="15" customHeight="1" x14ac:dyDescent="0.35">
      <c r="A53" s="40"/>
      <c r="B53" s="39"/>
      <c r="C53" s="11">
        <v>4121</v>
      </c>
      <c r="D53" s="11" t="s">
        <v>452</v>
      </c>
      <c r="E53" s="53">
        <v>34</v>
      </c>
      <c r="F53" s="180">
        <v>2268</v>
      </c>
      <c r="G53" s="112">
        <v>2266.5</v>
      </c>
      <c r="H53" s="111">
        <f t="shared" si="2"/>
        <v>99.93386243386243</v>
      </c>
    </row>
    <row r="54" spans="1:8" s="46" customFormat="1" ht="15" customHeight="1" x14ac:dyDescent="0.35">
      <c r="A54" s="40"/>
      <c r="B54" s="39"/>
      <c r="C54" s="11">
        <v>4122</v>
      </c>
      <c r="D54" s="11" t="s">
        <v>500</v>
      </c>
      <c r="E54" s="53">
        <v>0</v>
      </c>
      <c r="F54" s="180">
        <v>80</v>
      </c>
      <c r="G54" s="112">
        <v>80</v>
      </c>
      <c r="H54" s="111">
        <f t="shared" si="2"/>
        <v>100</v>
      </c>
    </row>
    <row r="55" spans="1:8" s="46" customFormat="1" ht="15" customHeight="1" x14ac:dyDescent="0.35">
      <c r="A55" s="40"/>
      <c r="B55" s="39">
        <v>3599</v>
      </c>
      <c r="C55" s="11">
        <v>2324</v>
      </c>
      <c r="D55" s="11" t="s">
        <v>583</v>
      </c>
      <c r="E55" s="53">
        <v>5</v>
      </c>
      <c r="F55" s="180">
        <v>5</v>
      </c>
      <c r="G55" s="112">
        <v>2.7</v>
      </c>
      <c r="H55" s="111">
        <f t="shared" si="2"/>
        <v>54</v>
      </c>
    </row>
    <row r="56" spans="1:8" s="46" customFormat="1" ht="15" customHeight="1" x14ac:dyDescent="0.35">
      <c r="A56" s="40"/>
      <c r="B56" s="39">
        <v>4171</v>
      </c>
      <c r="C56" s="11">
        <v>2229</v>
      </c>
      <c r="D56" s="11" t="s">
        <v>466</v>
      </c>
      <c r="E56" s="53">
        <v>0</v>
      </c>
      <c r="F56" s="180">
        <v>0</v>
      </c>
      <c r="G56" s="112">
        <v>3.2</v>
      </c>
      <c r="H56" s="111" t="e">
        <f t="shared" si="2"/>
        <v>#DIV/0!</v>
      </c>
    </row>
    <row r="57" spans="1:8" s="46" customFormat="1" ht="17.149999999999999" customHeight="1" x14ac:dyDescent="0.35">
      <c r="A57" s="40"/>
      <c r="B57" s="39">
        <v>4329</v>
      </c>
      <c r="C57" s="11">
        <v>2324</v>
      </c>
      <c r="D57" s="11" t="s">
        <v>523</v>
      </c>
      <c r="E57" s="53">
        <v>0</v>
      </c>
      <c r="F57" s="180">
        <v>0</v>
      </c>
      <c r="G57" s="112">
        <v>0</v>
      </c>
      <c r="H57" s="111" t="e">
        <f t="shared" si="2"/>
        <v>#DIV/0!</v>
      </c>
    </row>
    <row r="58" spans="1:8" s="46" customFormat="1" ht="15" customHeight="1" x14ac:dyDescent="0.35">
      <c r="A58" s="40"/>
      <c r="B58" s="39">
        <v>4379</v>
      </c>
      <c r="C58" s="11">
        <v>2212</v>
      </c>
      <c r="D58" s="11" t="s">
        <v>489</v>
      </c>
      <c r="E58" s="53">
        <v>0</v>
      </c>
      <c r="F58" s="180">
        <v>0</v>
      </c>
      <c r="G58" s="112">
        <v>0.7</v>
      </c>
      <c r="H58" s="111" t="e">
        <f t="shared" si="2"/>
        <v>#DIV/0!</v>
      </c>
    </row>
    <row r="59" spans="1:8" s="46" customFormat="1" ht="14.6" customHeight="1" x14ac:dyDescent="0.35">
      <c r="A59" s="40"/>
      <c r="B59" s="39">
        <v>4379</v>
      </c>
      <c r="C59" s="11">
        <v>2324</v>
      </c>
      <c r="D59" s="11" t="s">
        <v>584</v>
      </c>
      <c r="E59" s="53">
        <v>0</v>
      </c>
      <c r="F59" s="180">
        <v>0</v>
      </c>
      <c r="G59" s="112">
        <v>4.0999999999999996</v>
      </c>
      <c r="H59" s="111" t="e">
        <f t="shared" si="2"/>
        <v>#DIV/0!</v>
      </c>
    </row>
    <row r="60" spans="1:8" s="46" customFormat="1" ht="14.6" hidden="1" customHeight="1" x14ac:dyDescent="0.35">
      <c r="A60" s="40"/>
      <c r="B60" s="39">
        <v>4399</v>
      </c>
      <c r="C60" s="11">
        <v>2321</v>
      </c>
      <c r="D60" s="11" t="s">
        <v>467</v>
      </c>
      <c r="E60" s="53">
        <v>0</v>
      </c>
      <c r="F60" s="180">
        <v>0</v>
      </c>
      <c r="G60" s="112">
        <v>0</v>
      </c>
      <c r="H60" s="111" t="e">
        <f t="shared" si="2"/>
        <v>#DIV/0!</v>
      </c>
    </row>
    <row r="61" spans="1:8" s="46" customFormat="1" ht="15" customHeight="1" x14ac:dyDescent="0.35">
      <c r="A61" s="40"/>
      <c r="B61" s="39">
        <v>6330</v>
      </c>
      <c r="C61" s="11">
        <v>4132</v>
      </c>
      <c r="D61" s="11" t="s">
        <v>468</v>
      </c>
      <c r="E61" s="53">
        <v>0</v>
      </c>
      <c r="F61" s="180">
        <v>0</v>
      </c>
      <c r="G61" s="112">
        <v>945</v>
      </c>
      <c r="H61" s="111" t="e">
        <f t="shared" si="2"/>
        <v>#DIV/0!</v>
      </c>
    </row>
    <row r="62" spans="1:8" s="46" customFormat="1" ht="15" customHeight="1" x14ac:dyDescent="0.35">
      <c r="A62" s="40"/>
      <c r="B62" s="39">
        <v>6402</v>
      </c>
      <c r="C62" s="11">
        <v>2229</v>
      </c>
      <c r="D62" s="11" t="s">
        <v>518</v>
      </c>
      <c r="E62" s="53">
        <v>0</v>
      </c>
      <c r="F62" s="180">
        <v>0</v>
      </c>
      <c r="G62" s="112">
        <v>57.3</v>
      </c>
      <c r="H62" s="111" t="e">
        <f t="shared" si="2"/>
        <v>#DIV/0!</v>
      </c>
    </row>
    <row r="63" spans="1:8" s="46" customFormat="1" ht="15" customHeight="1" thickBot="1" x14ac:dyDescent="0.4">
      <c r="A63" s="40"/>
      <c r="B63" s="39">
        <v>6409</v>
      </c>
      <c r="C63" s="11">
        <v>2329</v>
      </c>
      <c r="D63" s="11" t="s">
        <v>585</v>
      </c>
      <c r="E63" s="53">
        <v>0</v>
      </c>
      <c r="F63" s="180">
        <v>0</v>
      </c>
      <c r="G63" s="112">
        <v>1.1000000000000001</v>
      </c>
      <c r="H63" s="111" t="e">
        <f t="shared" si="2"/>
        <v>#DIV/0!</v>
      </c>
    </row>
    <row r="64" spans="1:8" s="200" customFormat="1" ht="24.75" customHeight="1" thickTop="1" thickBot="1" x14ac:dyDescent="0.45">
      <c r="A64" s="209"/>
      <c r="B64" s="210"/>
      <c r="C64" s="210"/>
      <c r="D64" s="211" t="s">
        <v>450</v>
      </c>
      <c r="E64" s="87">
        <f t="shared" ref="E64:F64" si="3">SUM(E45:E62)</f>
        <v>5332</v>
      </c>
      <c r="F64" s="183">
        <f t="shared" si="3"/>
        <v>18735.300000000003</v>
      </c>
      <c r="G64" s="202">
        <f>SUM(G45:G63)</f>
        <v>14452.600000000002</v>
      </c>
      <c r="H64" s="268">
        <f t="shared" si="2"/>
        <v>77.141011886652464</v>
      </c>
    </row>
    <row r="65" spans="1:8" s="46" customFormat="1" ht="15" customHeight="1" x14ac:dyDescent="0.5">
      <c r="A65" s="256"/>
      <c r="B65" s="256"/>
      <c r="C65" s="256"/>
      <c r="D65" s="256"/>
      <c r="E65" s="257"/>
      <c r="F65" s="257"/>
      <c r="G65" s="258"/>
      <c r="H65" s="259"/>
    </row>
    <row r="66" spans="1:8" ht="27.75" customHeight="1" thickBot="1" x14ac:dyDescent="0.45">
      <c r="A66" s="7"/>
      <c r="B66" s="7"/>
      <c r="C66" s="7"/>
      <c r="D66" s="8"/>
      <c r="E66" s="95"/>
      <c r="F66" s="95"/>
    </row>
    <row r="67" spans="1:8" ht="15.45" x14ac:dyDescent="0.4">
      <c r="A67" s="22" t="s">
        <v>14</v>
      </c>
      <c r="B67" s="22" t="s">
        <v>415</v>
      </c>
      <c r="C67" s="22" t="s">
        <v>416</v>
      </c>
      <c r="D67" s="21" t="s">
        <v>12</v>
      </c>
      <c r="E67" s="20" t="s">
        <v>11</v>
      </c>
      <c r="F67" s="20" t="s">
        <v>11</v>
      </c>
      <c r="G67" s="20" t="s">
        <v>0</v>
      </c>
      <c r="H67" s="113" t="s">
        <v>359</v>
      </c>
    </row>
    <row r="68" spans="1:8" ht="15.75" customHeight="1" thickBot="1" x14ac:dyDescent="0.45">
      <c r="A68" s="19"/>
      <c r="B68" s="19"/>
      <c r="C68" s="19"/>
      <c r="D68" s="18"/>
      <c r="E68" s="188" t="s">
        <v>10</v>
      </c>
      <c r="F68" s="190" t="s">
        <v>9</v>
      </c>
      <c r="G68" s="216" t="s">
        <v>532</v>
      </c>
      <c r="H68" s="114" t="s">
        <v>360</v>
      </c>
    </row>
    <row r="69" spans="1:8" ht="16.5" customHeight="1" thickTop="1" x14ac:dyDescent="0.4">
      <c r="A69" s="35">
        <v>30</v>
      </c>
      <c r="B69" s="27"/>
      <c r="C69" s="27"/>
      <c r="D69" s="26" t="s">
        <v>88</v>
      </c>
      <c r="E69" s="83"/>
      <c r="F69" s="191"/>
      <c r="G69" s="201"/>
      <c r="H69" s="115"/>
    </row>
    <row r="70" spans="1:8" ht="16.5" customHeight="1" x14ac:dyDescent="0.4">
      <c r="A70" s="35"/>
      <c r="B70" s="27"/>
      <c r="C70" s="27"/>
      <c r="D70" s="26"/>
      <c r="E70" s="52"/>
      <c r="F70" s="180"/>
      <c r="G70" s="201"/>
      <c r="H70" s="115"/>
    </row>
    <row r="71" spans="1:8" ht="15" hidden="1" customHeight="1" x14ac:dyDescent="0.4">
      <c r="A71" s="43"/>
      <c r="B71" s="27"/>
      <c r="C71" s="45">
        <v>4113</v>
      </c>
      <c r="D71" s="31" t="s">
        <v>346</v>
      </c>
      <c r="E71" s="53">
        <v>0</v>
      </c>
      <c r="F71" s="180">
        <v>0</v>
      </c>
      <c r="G71" s="112">
        <v>0</v>
      </c>
      <c r="H71" s="111" t="e">
        <f t="shared" ref="H71:H107" si="4">(G71/F71)*100</f>
        <v>#DIV/0!</v>
      </c>
    </row>
    <row r="72" spans="1:8" ht="15" hidden="1" customHeight="1" x14ac:dyDescent="0.35">
      <c r="A72" s="10"/>
      <c r="B72" s="11"/>
      <c r="C72" s="11">
        <v>1361</v>
      </c>
      <c r="D72" s="11" t="s">
        <v>29</v>
      </c>
      <c r="E72" s="53">
        <v>0</v>
      </c>
      <c r="F72" s="180">
        <v>0</v>
      </c>
      <c r="G72" s="112">
        <v>0</v>
      </c>
      <c r="H72" s="111" t="e">
        <f t="shared" si="4"/>
        <v>#DIV/0!</v>
      </c>
    </row>
    <row r="73" spans="1:8" ht="15" hidden="1" customHeight="1" x14ac:dyDescent="0.35">
      <c r="A73" s="10"/>
      <c r="B73" s="11"/>
      <c r="C73" s="11">
        <v>2460</v>
      </c>
      <c r="D73" s="11" t="s">
        <v>87</v>
      </c>
      <c r="E73" s="53">
        <v>0</v>
      </c>
      <c r="F73" s="180">
        <v>0</v>
      </c>
      <c r="G73" s="112">
        <v>0</v>
      </c>
      <c r="H73" s="111" t="e">
        <f t="shared" si="4"/>
        <v>#DIV/0!</v>
      </c>
    </row>
    <row r="74" spans="1:8" ht="15" hidden="1" customHeight="1" x14ac:dyDescent="0.35">
      <c r="A74" s="10">
        <v>98008</v>
      </c>
      <c r="B74" s="11"/>
      <c r="C74" s="11">
        <v>4111</v>
      </c>
      <c r="D74" s="11" t="s">
        <v>86</v>
      </c>
      <c r="E74" s="53">
        <v>0</v>
      </c>
      <c r="F74" s="180">
        <v>0</v>
      </c>
      <c r="G74" s="112">
        <v>0</v>
      </c>
      <c r="H74" s="111" t="e">
        <f t="shared" si="4"/>
        <v>#DIV/0!</v>
      </c>
    </row>
    <row r="75" spans="1:8" ht="15" customHeight="1" x14ac:dyDescent="0.35">
      <c r="A75" s="10">
        <v>98071</v>
      </c>
      <c r="B75" s="11"/>
      <c r="C75" s="11">
        <v>4111</v>
      </c>
      <c r="D75" s="11" t="s">
        <v>85</v>
      </c>
      <c r="E75" s="53">
        <v>0</v>
      </c>
      <c r="F75" s="180">
        <v>702</v>
      </c>
      <c r="G75" s="112">
        <v>702</v>
      </c>
      <c r="H75" s="111">
        <f t="shared" si="4"/>
        <v>100</v>
      </c>
    </row>
    <row r="76" spans="1:8" ht="15" hidden="1" customHeight="1" x14ac:dyDescent="0.35">
      <c r="A76" s="10">
        <v>98187</v>
      </c>
      <c r="B76" s="11"/>
      <c r="C76" s="11">
        <v>4111</v>
      </c>
      <c r="D76" s="11" t="s">
        <v>84</v>
      </c>
      <c r="E76" s="53">
        <v>0</v>
      </c>
      <c r="F76" s="180">
        <v>0</v>
      </c>
      <c r="G76" s="112">
        <v>0</v>
      </c>
      <c r="H76" s="111" t="e">
        <f t="shared" si="4"/>
        <v>#DIV/0!</v>
      </c>
    </row>
    <row r="77" spans="1:8" ht="15" hidden="1" customHeight="1" x14ac:dyDescent="0.35">
      <c r="A77" s="10">
        <v>98348</v>
      </c>
      <c r="B77" s="11"/>
      <c r="C77" s="11">
        <v>4111</v>
      </c>
      <c r="D77" s="11" t="s">
        <v>83</v>
      </c>
      <c r="E77" s="53">
        <v>0</v>
      </c>
      <c r="F77" s="180">
        <v>0</v>
      </c>
      <c r="G77" s="112">
        <v>0</v>
      </c>
      <c r="H77" s="111" t="e">
        <f t="shared" si="4"/>
        <v>#DIV/0!</v>
      </c>
    </row>
    <row r="78" spans="1:8" ht="15" hidden="1" customHeight="1" x14ac:dyDescent="0.35">
      <c r="A78" s="10">
        <v>98193</v>
      </c>
      <c r="B78" s="11"/>
      <c r="C78" s="11">
        <v>4111</v>
      </c>
      <c r="D78" s="11" t="s">
        <v>508</v>
      </c>
      <c r="E78" s="53">
        <v>0</v>
      </c>
      <c r="F78" s="180">
        <v>0</v>
      </c>
      <c r="G78" s="112">
        <v>0</v>
      </c>
      <c r="H78" s="111" t="e">
        <f t="shared" si="4"/>
        <v>#DIV/0!</v>
      </c>
    </row>
    <row r="79" spans="1:8" hidden="1" x14ac:dyDescent="0.35">
      <c r="A79" s="10"/>
      <c r="B79" s="11"/>
      <c r="C79" s="11">
        <v>2460</v>
      </c>
      <c r="D79" s="11" t="s">
        <v>295</v>
      </c>
      <c r="E79" s="53">
        <v>0</v>
      </c>
      <c r="F79" s="180">
        <v>0</v>
      </c>
      <c r="G79" s="112">
        <v>0</v>
      </c>
      <c r="H79" s="111" t="e">
        <f t="shared" si="4"/>
        <v>#DIV/0!</v>
      </c>
    </row>
    <row r="80" spans="1:8" hidden="1" x14ac:dyDescent="0.35">
      <c r="A80" s="10">
        <v>98008</v>
      </c>
      <c r="B80" s="11"/>
      <c r="C80" s="11">
        <v>4111</v>
      </c>
      <c r="D80" s="11" t="s">
        <v>296</v>
      </c>
      <c r="E80" s="53">
        <v>0</v>
      </c>
      <c r="F80" s="180">
        <v>0</v>
      </c>
      <c r="G80" s="112">
        <v>0</v>
      </c>
      <c r="H80" s="111" t="e">
        <f t="shared" si="4"/>
        <v>#DIV/0!</v>
      </c>
    </row>
    <row r="81" spans="1:8" ht="15" hidden="1" customHeight="1" x14ac:dyDescent="0.35">
      <c r="A81" s="10">
        <v>98071</v>
      </c>
      <c r="B81" s="11"/>
      <c r="C81" s="11">
        <v>4111</v>
      </c>
      <c r="D81" s="11" t="s">
        <v>299</v>
      </c>
      <c r="E81" s="53">
        <v>0</v>
      </c>
      <c r="F81" s="180">
        <v>0</v>
      </c>
      <c r="G81" s="112">
        <v>0</v>
      </c>
      <c r="H81" s="111" t="e">
        <f t="shared" si="4"/>
        <v>#DIV/0!</v>
      </c>
    </row>
    <row r="82" spans="1:8" ht="15" hidden="1" customHeight="1" x14ac:dyDescent="0.35">
      <c r="A82" s="11">
        <v>13011</v>
      </c>
      <c r="B82" s="11"/>
      <c r="C82" s="11">
        <v>4116</v>
      </c>
      <c r="D82" s="11" t="s">
        <v>82</v>
      </c>
      <c r="E82" s="53">
        <v>0</v>
      </c>
      <c r="F82" s="180">
        <v>0</v>
      </c>
      <c r="G82" s="112">
        <v>0</v>
      </c>
      <c r="H82" s="111" t="e">
        <f t="shared" si="4"/>
        <v>#DIV/0!</v>
      </c>
    </row>
    <row r="83" spans="1:8" ht="15" hidden="1" customHeight="1" x14ac:dyDescent="0.35">
      <c r="A83" s="10">
        <v>13015</v>
      </c>
      <c r="B83" s="11"/>
      <c r="C83" s="11">
        <v>4116</v>
      </c>
      <c r="D83" s="11" t="s">
        <v>81</v>
      </c>
      <c r="E83" s="53">
        <v>0</v>
      </c>
      <c r="F83" s="180">
        <v>0</v>
      </c>
      <c r="G83" s="112">
        <v>0</v>
      </c>
      <c r="H83" s="111" t="e">
        <f t="shared" si="4"/>
        <v>#DIV/0!</v>
      </c>
    </row>
    <row r="84" spans="1:8" ht="15" hidden="1" customHeight="1" x14ac:dyDescent="0.35">
      <c r="A84" s="10">
        <v>13015</v>
      </c>
      <c r="B84" s="11"/>
      <c r="C84" s="11">
        <v>4116</v>
      </c>
      <c r="D84" s="11" t="s">
        <v>81</v>
      </c>
      <c r="E84" s="53">
        <v>0</v>
      </c>
      <c r="F84" s="180">
        <v>0</v>
      </c>
      <c r="G84" s="112">
        <v>0</v>
      </c>
      <c r="H84" s="111" t="e">
        <f t="shared" si="4"/>
        <v>#DIV/0!</v>
      </c>
    </row>
    <row r="85" spans="1:8" ht="15" hidden="1" customHeight="1" x14ac:dyDescent="0.35">
      <c r="A85" s="10">
        <v>13101</v>
      </c>
      <c r="B85" s="11"/>
      <c r="C85" s="11">
        <v>4116</v>
      </c>
      <c r="D85" s="11" t="s">
        <v>80</v>
      </c>
      <c r="E85" s="53">
        <v>0</v>
      </c>
      <c r="F85" s="180">
        <v>0</v>
      </c>
      <c r="G85" s="112">
        <v>0</v>
      </c>
      <c r="H85" s="111" t="e">
        <f t="shared" si="4"/>
        <v>#DIV/0!</v>
      </c>
    </row>
    <row r="86" spans="1:8" hidden="1" x14ac:dyDescent="0.35">
      <c r="A86" s="10">
        <v>13013</v>
      </c>
      <c r="B86" s="11"/>
      <c r="C86" s="11">
        <v>4116</v>
      </c>
      <c r="D86" s="11" t="s">
        <v>490</v>
      </c>
      <c r="E86" s="53">
        <v>0</v>
      </c>
      <c r="F86" s="180">
        <v>0</v>
      </c>
      <c r="G86" s="112">
        <v>0</v>
      </c>
      <c r="H86" s="111" t="e">
        <f t="shared" si="4"/>
        <v>#DIV/0!</v>
      </c>
    </row>
    <row r="87" spans="1:8" x14ac:dyDescent="0.35">
      <c r="A87" s="10">
        <v>13101</v>
      </c>
      <c r="B87" s="11"/>
      <c r="C87" s="11">
        <v>4116</v>
      </c>
      <c r="D87" s="11" t="s">
        <v>453</v>
      </c>
      <c r="E87" s="53">
        <v>135</v>
      </c>
      <c r="F87" s="180">
        <v>135</v>
      </c>
      <c r="G87" s="112">
        <v>0</v>
      </c>
      <c r="H87" s="111">
        <f t="shared" si="4"/>
        <v>0</v>
      </c>
    </row>
    <row r="88" spans="1:8" x14ac:dyDescent="0.35">
      <c r="A88" s="10">
        <v>14004</v>
      </c>
      <c r="B88" s="11"/>
      <c r="C88" s="11">
        <v>4116</v>
      </c>
      <c r="D88" s="11" t="s">
        <v>604</v>
      </c>
      <c r="E88" s="53">
        <v>0</v>
      </c>
      <c r="F88" s="180">
        <v>18.8</v>
      </c>
      <c r="G88" s="112">
        <v>18.8</v>
      </c>
      <c r="H88" s="111">
        <f t="shared" si="4"/>
        <v>100</v>
      </c>
    </row>
    <row r="89" spans="1:8" x14ac:dyDescent="0.35">
      <c r="A89" s="10">
        <v>13013</v>
      </c>
      <c r="B89" s="11"/>
      <c r="C89" s="11">
        <v>4116</v>
      </c>
      <c r="D89" s="11" t="s">
        <v>484</v>
      </c>
      <c r="E89" s="53">
        <v>3654</v>
      </c>
      <c r="F89" s="180">
        <v>3654</v>
      </c>
      <c r="G89" s="112">
        <v>909.1</v>
      </c>
      <c r="H89" s="111">
        <f t="shared" si="4"/>
        <v>24.879584017515054</v>
      </c>
    </row>
    <row r="90" spans="1:8" hidden="1" x14ac:dyDescent="0.35">
      <c r="A90" s="10">
        <v>13013</v>
      </c>
      <c r="B90" s="11"/>
      <c r="C90" s="11">
        <v>4116</v>
      </c>
      <c r="D90" s="11" t="s">
        <v>384</v>
      </c>
      <c r="E90" s="53">
        <v>0</v>
      </c>
      <c r="F90" s="180">
        <v>0</v>
      </c>
      <c r="G90" s="112">
        <v>0</v>
      </c>
      <c r="H90" s="111" t="e">
        <f t="shared" si="4"/>
        <v>#DIV/0!</v>
      </c>
    </row>
    <row r="91" spans="1:8" hidden="1" x14ac:dyDescent="0.35">
      <c r="A91" s="10">
        <v>14004</v>
      </c>
      <c r="B91" s="11"/>
      <c r="C91" s="11">
        <v>4116</v>
      </c>
      <c r="D91" s="11" t="s">
        <v>438</v>
      </c>
      <c r="E91" s="53">
        <v>0</v>
      </c>
      <c r="F91" s="180">
        <v>0</v>
      </c>
      <c r="G91" s="112">
        <v>0</v>
      </c>
      <c r="H91" s="111" t="e">
        <f t="shared" si="4"/>
        <v>#DIV/0!</v>
      </c>
    </row>
    <row r="92" spans="1:8" ht="15" hidden="1" customHeight="1" x14ac:dyDescent="0.35">
      <c r="A92" s="11"/>
      <c r="B92" s="11"/>
      <c r="C92" s="11">
        <v>4116</v>
      </c>
      <c r="D92" s="11" t="s">
        <v>202</v>
      </c>
      <c r="E92" s="53">
        <v>0</v>
      </c>
      <c r="F92" s="180">
        <v>0</v>
      </c>
      <c r="G92" s="112">
        <v>0</v>
      </c>
      <c r="H92" s="111" t="e">
        <f t="shared" si="4"/>
        <v>#DIV/0!</v>
      </c>
    </row>
    <row r="93" spans="1:8" ht="15" hidden="1" customHeight="1" x14ac:dyDescent="0.35">
      <c r="A93" s="11"/>
      <c r="B93" s="11"/>
      <c r="C93" s="11">
        <v>4116</v>
      </c>
      <c r="D93" s="11" t="s">
        <v>202</v>
      </c>
      <c r="E93" s="53">
        <v>0</v>
      </c>
      <c r="F93" s="180">
        <v>0</v>
      </c>
      <c r="G93" s="112">
        <v>0</v>
      </c>
      <c r="H93" s="111" t="e">
        <f t="shared" si="4"/>
        <v>#DIV/0!</v>
      </c>
    </row>
    <row r="94" spans="1:8" ht="15" hidden="1" customHeight="1" x14ac:dyDescent="0.35">
      <c r="A94" s="11"/>
      <c r="B94" s="11"/>
      <c r="C94" s="11">
        <v>4116</v>
      </c>
      <c r="D94" s="11" t="s">
        <v>203</v>
      </c>
      <c r="E94" s="53">
        <v>0</v>
      </c>
      <c r="F94" s="180">
        <v>0</v>
      </c>
      <c r="G94" s="112">
        <v>0</v>
      </c>
      <c r="H94" s="111" t="e">
        <f t="shared" si="4"/>
        <v>#DIV/0!</v>
      </c>
    </row>
    <row r="95" spans="1:8" ht="15" hidden="1" customHeight="1" x14ac:dyDescent="0.35">
      <c r="A95" s="10"/>
      <c r="B95" s="11"/>
      <c r="C95" s="11">
        <v>4132</v>
      </c>
      <c r="D95" s="11" t="s">
        <v>79</v>
      </c>
      <c r="E95" s="53">
        <v>0</v>
      </c>
      <c r="F95" s="180">
        <v>0</v>
      </c>
      <c r="G95" s="112">
        <v>0</v>
      </c>
      <c r="H95" s="111" t="e">
        <f t="shared" si="4"/>
        <v>#DIV/0!</v>
      </c>
    </row>
    <row r="96" spans="1:8" ht="15" customHeight="1" x14ac:dyDescent="0.35">
      <c r="A96" s="10">
        <v>379</v>
      </c>
      <c r="B96" s="11"/>
      <c r="C96" s="11">
        <v>4122</v>
      </c>
      <c r="D96" s="11" t="s">
        <v>586</v>
      </c>
      <c r="E96" s="53">
        <v>0</v>
      </c>
      <c r="F96" s="180">
        <v>60</v>
      </c>
      <c r="G96" s="112">
        <v>60</v>
      </c>
      <c r="H96" s="111">
        <f t="shared" si="4"/>
        <v>100</v>
      </c>
    </row>
    <row r="97" spans="1:8" x14ac:dyDescent="0.35">
      <c r="A97" s="10">
        <v>521</v>
      </c>
      <c r="B97" s="11"/>
      <c r="C97" s="11">
        <v>4122</v>
      </c>
      <c r="D97" s="11" t="s">
        <v>601</v>
      </c>
      <c r="E97" s="53">
        <v>0</v>
      </c>
      <c r="F97" s="180">
        <v>74.3</v>
      </c>
      <c r="G97" s="112">
        <v>74.3</v>
      </c>
      <c r="H97" s="111">
        <f t="shared" si="4"/>
        <v>100</v>
      </c>
    </row>
    <row r="98" spans="1:8" x14ac:dyDescent="0.35">
      <c r="A98" s="10">
        <v>98032</v>
      </c>
      <c r="B98" s="11"/>
      <c r="C98" s="11">
        <v>4122</v>
      </c>
      <c r="D98" s="11" t="s">
        <v>602</v>
      </c>
      <c r="E98" s="53">
        <v>0</v>
      </c>
      <c r="F98" s="180">
        <v>1200</v>
      </c>
      <c r="G98" s="112">
        <v>1200</v>
      </c>
      <c r="H98" s="111">
        <f t="shared" si="4"/>
        <v>100</v>
      </c>
    </row>
    <row r="99" spans="1:8" ht="15" customHeight="1" x14ac:dyDescent="0.35">
      <c r="A99" s="10">
        <v>551</v>
      </c>
      <c r="B99" s="11"/>
      <c r="C99" s="11">
        <v>4122</v>
      </c>
      <c r="D99" s="11" t="s">
        <v>560</v>
      </c>
      <c r="E99" s="53">
        <v>0</v>
      </c>
      <c r="F99" s="180">
        <v>65</v>
      </c>
      <c r="G99" s="112">
        <v>65</v>
      </c>
      <c r="H99" s="111">
        <f t="shared" si="4"/>
        <v>100</v>
      </c>
    </row>
    <row r="100" spans="1:8" ht="15" hidden="1" customHeight="1" x14ac:dyDescent="0.35">
      <c r="A100" s="34"/>
      <c r="B100" s="28"/>
      <c r="C100" s="28">
        <v>4216</v>
      </c>
      <c r="D100" s="28" t="s">
        <v>78</v>
      </c>
      <c r="E100" s="53">
        <v>0</v>
      </c>
      <c r="F100" s="180">
        <v>0</v>
      </c>
      <c r="G100" s="112">
        <v>0</v>
      </c>
      <c r="H100" s="111" t="e">
        <f t="shared" si="4"/>
        <v>#DIV/0!</v>
      </c>
    </row>
    <row r="101" spans="1:8" ht="15" hidden="1" customHeight="1" x14ac:dyDescent="0.35">
      <c r="A101" s="11"/>
      <c r="B101" s="11"/>
      <c r="C101" s="11">
        <v>4216</v>
      </c>
      <c r="D101" s="11" t="s">
        <v>77</v>
      </c>
      <c r="E101" s="53">
        <v>0</v>
      </c>
      <c r="F101" s="180">
        <v>0</v>
      </c>
      <c r="G101" s="112">
        <v>0</v>
      </c>
      <c r="H101" s="111" t="e">
        <f t="shared" si="4"/>
        <v>#DIV/0!</v>
      </c>
    </row>
    <row r="102" spans="1:8" ht="15" hidden="1" customHeight="1" x14ac:dyDescent="0.35">
      <c r="A102" s="11"/>
      <c r="B102" s="11"/>
      <c r="C102" s="11">
        <v>4152</v>
      </c>
      <c r="D102" s="28" t="s">
        <v>90</v>
      </c>
      <c r="E102" s="53">
        <v>0</v>
      </c>
      <c r="F102" s="180">
        <v>0</v>
      </c>
      <c r="G102" s="112">
        <v>0</v>
      </c>
      <c r="H102" s="111" t="e">
        <f t="shared" si="4"/>
        <v>#DIV/0!</v>
      </c>
    </row>
    <row r="103" spans="1:8" ht="15" hidden="1" customHeight="1" x14ac:dyDescent="0.35">
      <c r="A103" s="10">
        <v>617</v>
      </c>
      <c r="B103" s="11"/>
      <c r="C103" s="11">
        <v>4222</v>
      </c>
      <c r="D103" s="11" t="s">
        <v>76</v>
      </c>
      <c r="E103" s="53">
        <v>0</v>
      </c>
      <c r="F103" s="180">
        <v>0</v>
      </c>
      <c r="G103" s="112">
        <v>0</v>
      </c>
      <c r="H103" s="111" t="e">
        <f t="shared" si="4"/>
        <v>#DIV/0!</v>
      </c>
    </row>
    <row r="104" spans="1:8" ht="15" hidden="1" customHeight="1" x14ac:dyDescent="0.35">
      <c r="A104" s="10"/>
      <c r="B104" s="11">
        <v>3341</v>
      </c>
      <c r="C104" s="11">
        <v>2111</v>
      </c>
      <c r="D104" s="11" t="s">
        <v>75</v>
      </c>
      <c r="E104" s="53">
        <v>0</v>
      </c>
      <c r="F104" s="180">
        <v>0</v>
      </c>
      <c r="G104" s="112">
        <v>0</v>
      </c>
      <c r="H104" s="111" t="e">
        <f t="shared" si="4"/>
        <v>#DIV/0!</v>
      </c>
    </row>
    <row r="105" spans="1:8" ht="15.45" hidden="1" x14ac:dyDescent="0.4">
      <c r="A105" s="43">
        <v>359</v>
      </c>
      <c r="B105" s="27"/>
      <c r="C105" s="45">
        <v>4122</v>
      </c>
      <c r="D105" s="31" t="s">
        <v>334</v>
      </c>
      <c r="E105" s="53">
        <v>0</v>
      </c>
      <c r="F105" s="180">
        <v>0</v>
      </c>
      <c r="G105" s="112">
        <v>0</v>
      </c>
      <c r="H105" s="111" t="e">
        <f t="shared" si="4"/>
        <v>#DIV/0!</v>
      </c>
    </row>
    <row r="106" spans="1:8" ht="15.45" hidden="1" x14ac:dyDescent="0.4">
      <c r="A106" s="43"/>
      <c r="B106" s="27"/>
      <c r="C106" s="45">
        <v>4122</v>
      </c>
      <c r="D106" s="31" t="s">
        <v>333</v>
      </c>
      <c r="E106" s="53">
        <v>0</v>
      </c>
      <c r="F106" s="180">
        <v>0</v>
      </c>
      <c r="G106" s="112">
        <v>0</v>
      </c>
      <c r="H106" s="111" t="e">
        <f t="shared" si="4"/>
        <v>#DIV/0!</v>
      </c>
    </row>
    <row r="107" spans="1:8" ht="15.45" hidden="1" x14ac:dyDescent="0.4">
      <c r="A107" s="43">
        <v>379</v>
      </c>
      <c r="B107" s="27"/>
      <c r="C107" s="45">
        <v>4122</v>
      </c>
      <c r="D107" s="31" t="s">
        <v>335</v>
      </c>
      <c r="E107" s="53">
        <v>0</v>
      </c>
      <c r="F107" s="180">
        <v>0</v>
      </c>
      <c r="G107" s="112">
        <v>0</v>
      </c>
      <c r="H107" s="111" t="e">
        <f t="shared" si="4"/>
        <v>#DIV/0!</v>
      </c>
    </row>
    <row r="108" spans="1:8" ht="15.45" hidden="1" x14ac:dyDescent="0.4">
      <c r="A108" s="248"/>
      <c r="B108" s="15"/>
      <c r="C108" s="45"/>
      <c r="D108" s="31"/>
      <c r="E108" s="53">
        <v>0</v>
      </c>
      <c r="F108" s="180">
        <v>0</v>
      </c>
      <c r="G108" s="112">
        <v>0</v>
      </c>
      <c r="H108" s="111"/>
    </row>
    <row r="109" spans="1:8" hidden="1" x14ac:dyDescent="0.35">
      <c r="A109" s="42"/>
      <c r="B109" s="41">
        <v>3699</v>
      </c>
      <c r="C109" s="39">
        <v>2111</v>
      </c>
      <c r="D109" s="38" t="s">
        <v>338</v>
      </c>
      <c r="E109" s="53">
        <v>0</v>
      </c>
      <c r="F109" s="180">
        <v>0</v>
      </c>
      <c r="G109" s="112">
        <v>0</v>
      </c>
      <c r="H109" s="111" t="e">
        <f t="shared" ref="H109:H144" si="5">(G109/F109)*100</f>
        <v>#DIV/0!</v>
      </c>
    </row>
    <row r="110" spans="1:8" x14ac:dyDescent="0.35">
      <c r="A110" s="10">
        <v>521</v>
      </c>
      <c r="B110" s="11"/>
      <c r="C110" s="11">
        <v>4222</v>
      </c>
      <c r="D110" s="11" t="s">
        <v>603</v>
      </c>
      <c r="E110" s="53">
        <v>0</v>
      </c>
      <c r="F110" s="180">
        <v>310.7</v>
      </c>
      <c r="G110" s="112">
        <v>310.7</v>
      </c>
      <c r="H110" s="111">
        <f t="shared" si="5"/>
        <v>100</v>
      </c>
    </row>
    <row r="111" spans="1:8" x14ac:dyDescent="0.35">
      <c r="A111" s="10"/>
      <c r="B111" s="11">
        <v>3349</v>
      </c>
      <c r="C111" s="11">
        <v>2111</v>
      </c>
      <c r="D111" s="11" t="s">
        <v>204</v>
      </c>
      <c r="E111" s="53">
        <v>0</v>
      </c>
      <c r="F111" s="180">
        <v>0</v>
      </c>
      <c r="G111" s="112">
        <v>782.3</v>
      </c>
      <c r="H111" s="111" t="e">
        <f t="shared" si="5"/>
        <v>#DIV/0!</v>
      </c>
    </row>
    <row r="112" spans="1:8" ht="15" hidden="1" customHeight="1" x14ac:dyDescent="0.35">
      <c r="A112" s="10"/>
      <c r="B112" s="11">
        <v>3699</v>
      </c>
      <c r="C112" s="11">
        <v>2111</v>
      </c>
      <c r="D112" s="11" t="s">
        <v>418</v>
      </c>
      <c r="E112" s="53">
        <v>0</v>
      </c>
      <c r="F112" s="180">
        <v>0</v>
      </c>
      <c r="G112" s="112">
        <v>0</v>
      </c>
      <c r="H112" s="111" t="e">
        <f t="shared" si="5"/>
        <v>#DIV/0!</v>
      </c>
    </row>
    <row r="113" spans="1:8" ht="15" customHeight="1" x14ac:dyDescent="0.35">
      <c r="A113" s="10"/>
      <c r="B113" s="11">
        <v>3699</v>
      </c>
      <c r="C113" s="11">
        <v>3121</v>
      </c>
      <c r="D113" s="11" t="s">
        <v>548</v>
      </c>
      <c r="E113" s="53">
        <v>0</v>
      </c>
      <c r="F113" s="180">
        <v>80</v>
      </c>
      <c r="G113" s="112">
        <v>80</v>
      </c>
      <c r="H113" s="111">
        <f t="shared" si="5"/>
        <v>100</v>
      </c>
    </row>
    <row r="114" spans="1:8" ht="15" hidden="1" customHeight="1" x14ac:dyDescent="0.35">
      <c r="A114" s="10"/>
      <c r="B114" s="11">
        <v>5512</v>
      </c>
      <c r="C114" s="11">
        <v>2111</v>
      </c>
      <c r="D114" s="11" t="s">
        <v>74</v>
      </c>
      <c r="E114" s="53">
        <v>0</v>
      </c>
      <c r="F114" s="180">
        <v>0</v>
      </c>
      <c r="G114" s="112">
        <v>0</v>
      </c>
      <c r="H114" s="111" t="e">
        <f t="shared" si="5"/>
        <v>#DIV/0!</v>
      </c>
    </row>
    <row r="115" spans="1:8" ht="15" hidden="1" customHeight="1" x14ac:dyDescent="0.35">
      <c r="A115" s="10"/>
      <c r="B115" s="11">
        <v>5512</v>
      </c>
      <c r="C115" s="11">
        <v>2322</v>
      </c>
      <c r="D115" s="11" t="s">
        <v>73</v>
      </c>
      <c r="E115" s="53">
        <v>0</v>
      </c>
      <c r="F115" s="180">
        <v>0</v>
      </c>
      <c r="G115" s="112">
        <v>0</v>
      </c>
      <c r="H115" s="111" t="e">
        <f t="shared" si="5"/>
        <v>#DIV/0!</v>
      </c>
    </row>
    <row r="116" spans="1:8" ht="15" hidden="1" customHeight="1" x14ac:dyDescent="0.35">
      <c r="A116" s="10"/>
      <c r="B116" s="11">
        <v>5512</v>
      </c>
      <c r="C116" s="11">
        <v>2324</v>
      </c>
      <c r="D116" s="11" t="s">
        <v>205</v>
      </c>
      <c r="E116" s="53">
        <v>0</v>
      </c>
      <c r="F116" s="180">
        <v>0</v>
      </c>
      <c r="G116" s="112">
        <v>0</v>
      </c>
      <c r="H116" s="111" t="e">
        <f t="shared" si="5"/>
        <v>#DIV/0!</v>
      </c>
    </row>
    <row r="117" spans="1:8" ht="15" hidden="1" customHeight="1" x14ac:dyDescent="0.35">
      <c r="A117" s="10"/>
      <c r="B117" s="11">
        <v>5512</v>
      </c>
      <c r="C117" s="11">
        <v>3113</v>
      </c>
      <c r="D117" s="11" t="s">
        <v>206</v>
      </c>
      <c r="E117" s="53">
        <v>0</v>
      </c>
      <c r="F117" s="180">
        <v>0</v>
      </c>
      <c r="G117" s="112">
        <v>0</v>
      </c>
      <c r="H117" s="111" t="e">
        <f t="shared" si="5"/>
        <v>#DIV/0!</v>
      </c>
    </row>
    <row r="118" spans="1:8" ht="15" hidden="1" customHeight="1" x14ac:dyDescent="0.35">
      <c r="A118" s="10"/>
      <c r="B118" s="11">
        <v>5512</v>
      </c>
      <c r="C118" s="11">
        <v>3122</v>
      </c>
      <c r="D118" s="11" t="s">
        <v>72</v>
      </c>
      <c r="E118" s="53">
        <v>0</v>
      </c>
      <c r="F118" s="180">
        <v>0</v>
      </c>
      <c r="G118" s="112">
        <v>0</v>
      </c>
      <c r="H118" s="111" t="e">
        <f t="shared" si="5"/>
        <v>#DIV/0!</v>
      </c>
    </row>
    <row r="119" spans="1:8" hidden="1" x14ac:dyDescent="0.35">
      <c r="A119" s="40"/>
      <c r="B119" s="39">
        <v>3599</v>
      </c>
      <c r="C119" s="11">
        <v>2321</v>
      </c>
      <c r="D119" s="11" t="s">
        <v>341</v>
      </c>
      <c r="E119" s="53">
        <v>0</v>
      </c>
      <c r="F119" s="180">
        <v>0</v>
      </c>
      <c r="G119" s="112">
        <v>0</v>
      </c>
      <c r="H119" s="111" t="e">
        <f t="shared" si="5"/>
        <v>#DIV/0!</v>
      </c>
    </row>
    <row r="120" spans="1:8" hidden="1" x14ac:dyDescent="0.35">
      <c r="A120" s="40"/>
      <c r="B120" s="39">
        <v>3349</v>
      </c>
      <c r="C120" s="11">
        <v>2111</v>
      </c>
      <c r="D120" s="11" t="s">
        <v>469</v>
      </c>
      <c r="E120" s="53">
        <v>0</v>
      </c>
      <c r="F120" s="180">
        <v>0</v>
      </c>
      <c r="G120" s="112">
        <v>0</v>
      </c>
      <c r="H120" s="111" t="e">
        <f t="shared" si="5"/>
        <v>#DIV/0!</v>
      </c>
    </row>
    <row r="121" spans="1:8" ht="15" customHeight="1" x14ac:dyDescent="0.35">
      <c r="A121" s="10"/>
      <c r="B121" s="11">
        <v>3900</v>
      </c>
      <c r="C121" s="11">
        <v>2329</v>
      </c>
      <c r="D121" s="11" t="s">
        <v>493</v>
      </c>
      <c r="E121" s="53">
        <v>0</v>
      </c>
      <c r="F121" s="180">
        <v>0</v>
      </c>
      <c r="G121" s="112">
        <v>3</v>
      </c>
      <c r="H121" s="111" t="e">
        <f t="shared" si="5"/>
        <v>#DIV/0!</v>
      </c>
    </row>
    <row r="122" spans="1:8" x14ac:dyDescent="0.35">
      <c r="A122" s="10"/>
      <c r="B122" s="11">
        <v>5272</v>
      </c>
      <c r="C122" s="11">
        <v>2212</v>
      </c>
      <c r="D122" s="11" t="s">
        <v>542</v>
      </c>
      <c r="E122" s="53">
        <v>0</v>
      </c>
      <c r="F122" s="180">
        <v>0</v>
      </c>
      <c r="G122" s="112">
        <v>2.5</v>
      </c>
      <c r="H122" s="111" t="e">
        <f t="shared" si="5"/>
        <v>#DIV/0!</v>
      </c>
    </row>
    <row r="123" spans="1:8" ht="15" customHeight="1" x14ac:dyDescent="0.35">
      <c r="A123" s="10">
        <v>211</v>
      </c>
      <c r="B123" s="11">
        <v>5512</v>
      </c>
      <c r="C123" s="11">
        <v>2321</v>
      </c>
      <c r="D123" s="11" t="s">
        <v>587</v>
      </c>
      <c r="E123" s="53">
        <v>0</v>
      </c>
      <c r="F123" s="180">
        <v>18</v>
      </c>
      <c r="G123" s="112">
        <v>18</v>
      </c>
      <c r="H123" s="111">
        <f t="shared" si="5"/>
        <v>100</v>
      </c>
    </row>
    <row r="124" spans="1:8" ht="15" customHeight="1" x14ac:dyDescent="0.35">
      <c r="A124" s="10">
        <v>211</v>
      </c>
      <c r="B124" s="11">
        <v>5512</v>
      </c>
      <c r="C124" s="11">
        <v>2322</v>
      </c>
      <c r="D124" s="11" t="s">
        <v>73</v>
      </c>
      <c r="E124" s="53">
        <v>0</v>
      </c>
      <c r="F124" s="180">
        <v>0</v>
      </c>
      <c r="G124" s="112">
        <v>3.6</v>
      </c>
      <c r="H124" s="111" t="e">
        <f t="shared" si="5"/>
        <v>#DIV/0!</v>
      </c>
    </row>
    <row r="125" spans="1:8" ht="17.25" customHeight="1" x14ac:dyDescent="0.35">
      <c r="A125" s="10"/>
      <c r="B125" s="11">
        <v>5512</v>
      </c>
      <c r="C125" s="11">
        <v>3113</v>
      </c>
      <c r="D125" s="11" t="s">
        <v>594</v>
      </c>
      <c r="E125" s="53">
        <v>0</v>
      </c>
      <c r="F125" s="180">
        <v>0</v>
      </c>
      <c r="G125" s="112">
        <v>12.5</v>
      </c>
      <c r="H125" s="111" t="e">
        <f t="shared" si="5"/>
        <v>#DIV/0!</v>
      </c>
    </row>
    <row r="126" spans="1:8" x14ac:dyDescent="0.35">
      <c r="A126" s="10"/>
      <c r="B126" s="11">
        <v>6171</v>
      </c>
      <c r="C126" s="11">
        <v>2111</v>
      </c>
      <c r="D126" s="11" t="s">
        <v>471</v>
      </c>
      <c r="E126" s="53">
        <v>0</v>
      </c>
      <c r="F126" s="180">
        <v>0</v>
      </c>
      <c r="G126" s="112">
        <v>290</v>
      </c>
      <c r="H126" s="111" t="e">
        <f t="shared" si="5"/>
        <v>#DIV/0!</v>
      </c>
    </row>
    <row r="127" spans="1:8" ht="15" hidden="1" customHeight="1" x14ac:dyDescent="0.35">
      <c r="A127" s="10"/>
      <c r="B127" s="11">
        <v>6171</v>
      </c>
      <c r="C127" s="11">
        <v>2131</v>
      </c>
      <c r="D127" s="11" t="s">
        <v>470</v>
      </c>
      <c r="E127" s="53">
        <v>0</v>
      </c>
      <c r="F127" s="180">
        <v>0</v>
      </c>
      <c r="G127" s="112">
        <v>0</v>
      </c>
      <c r="H127" s="111" t="e">
        <f t="shared" si="5"/>
        <v>#DIV/0!</v>
      </c>
    </row>
    <row r="128" spans="1:8" x14ac:dyDescent="0.35">
      <c r="A128" s="10"/>
      <c r="B128" s="11">
        <v>6171</v>
      </c>
      <c r="C128" s="11">
        <v>2132</v>
      </c>
      <c r="D128" s="11" t="s">
        <v>472</v>
      </c>
      <c r="E128" s="53">
        <v>87</v>
      </c>
      <c r="F128" s="180">
        <v>87</v>
      </c>
      <c r="G128" s="112">
        <v>0</v>
      </c>
      <c r="H128" s="111">
        <f t="shared" si="5"/>
        <v>0</v>
      </c>
    </row>
    <row r="129" spans="1:8" ht="15" hidden="1" customHeight="1" x14ac:dyDescent="0.35">
      <c r="A129" s="10"/>
      <c r="B129" s="11">
        <v>6171</v>
      </c>
      <c r="C129" s="11">
        <v>2212</v>
      </c>
      <c r="D129" s="11" t="s">
        <v>207</v>
      </c>
      <c r="E129" s="53">
        <v>0</v>
      </c>
      <c r="F129" s="180">
        <v>0</v>
      </c>
      <c r="G129" s="112">
        <v>0</v>
      </c>
      <c r="H129" s="111" t="e">
        <f t="shared" si="5"/>
        <v>#DIV/0!</v>
      </c>
    </row>
    <row r="130" spans="1:8" ht="15" hidden="1" customHeight="1" x14ac:dyDescent="0.35">
      <c r="A130" s="10"/>
      <c r="B130" s="11">
        <v>6171</v>
      </c>
      <c r="C130" s="11">
        <v>2133</v>
      </c>
      <c r="D130" s="11" t="s">
        <v>71</v>
      </c>
      <c r="E130" s="53">
        <v>0</v>
      </c>
      <c r="F130" s="180">
        <v>0</v>
      </c>
      <c r="G130" s="112">
        <v>0</v>
      </c>
      <c r="H130" s="111" t="e">
        <f t="shared" si="5"/>
        <v>#DIV/0!</v>
      </c>
    </row>
    <row r="131" spans="1:8" ht="15" hidden="1" customHeight="1" x14ac:dyDescent="0.35">
      <c r="A131" s="10"/>
      <c r="B131" s="11">
        <v>6171</v>
      </c>
      <c r="C131" s="11">
        <v>2310</v>
      </c>
      <c r="D131" s="11" t="s">
        <v>70</v>
      </c>
      <c r="E131" s="53">
        <v>0</v>
      </c>
      <c r="F131" s="180">
        <v>0</v>
      </c>
      <c r="G131" s="112">
        <v>0</v>
      </c>
      <c r="H131" s="111" t="e">
        <f t="shared" si="5"/>
        <v>#DIV/0!</v>
      </c>
    </row>
    <row r="132" spans="1:8" ht="15" customHeight="1" x14ac:dyDescent="0.35">
      <c r="A132" s="10"/>
      <c r="B132" s="11">
        <v>6171</v>
      </c>
      <c r="C132" s="11">
        <v>2322</v>
      </c>
      <c r="D132" s="11" t="s">
        <v>208</v>
      </c>
      <c r="E132" s="53">
        <v>0</v>
      </c>
      <c r="F132" s="180">
        <v>0</v>
      </c>
      <c r="G132" s="112">
        <v>3.7</v>
      </c>
      <c r="H132" s="111" t="e">
        <f t="shared" si="5"/>
        <v>#DIV/0!</v>
      </c>
    </row>
    <row r="133" spans="1:8" x14ac:dyDescent="0.35">
      <c r="A133" s="10"/>
      <c r="B133" s="11">
        <v>6171</v>
      </c>
      <c r="C133" s="11">
        <v>2324</v>
      </c>
      <c r="D133" s="11" t="s">
        <v>304</v>
      </c>
      <c r="E133" s="53">
        <v>0</v>
      </c>
      <c r="F133" s="180">
        <v>0</v>
      </c>
      <c r="G133" s="112">
        <v>139.5</v>
      </c>
      <c r="H133" s="111" t="e">
        <f t="shared" si="5"/>
        <v>#DIV/0!</v>
      </c>
    </row>
    <row r="134" spans="1:8" ht="15" hidden="1" customHeight="1" x14ac:dyDescent="0.35">
      <c r="A134" s="10"/>
      <c r="B134" s="11">
        <v>6171</v>
      </c>
      <c r="C134" s="11">
        <v>2329</v>
      </c>
      <c r="D134" s="11" t="s">
        <v>69</v>
      </c>
      <c r="E134" s="53">
        <v>0</v>
      </c>
      <c r="F134" s="180">
        <v>0</v>
      </c>
      <c r="G134" s="112">
        <v>0</v>
      </c>
      <c r="H134" s="111" t="e">
        <f t="shared" si="5"/>
        <v>#DIV/0!</v>
      </c>
    </row>
    <row r="135" spans="1:8" ht="15" hidden="1" customHeight="1" x14ac:dyDescent="0.35">
      <c r="A135" s="10"/>
      <c r="B135" s="11">
        <v>6409</v>
      </c>
      <c r="C135" s="11">
        <v>2328</v>
      </c>
      <c r="D135" s="11" t="s">
        <v>68</v>
      </c>
      <c r="E135" s="53">
        <v>0</v>
      </c>
      <c r="F135" s="180">
        <v>0</v>
      </c>
      <c r="G135" s="112">
        <v>0</v>
      </c>
      <c r="H135" s="111" t="e">
        <f t="shared" si="5"/>
        <v>#DIV/0!</v>
      </c>
    </row>
    <row r="136" spans="1:8" hidden="1" x14ac:dyDescent="0.35">
      <c r="A136" s="10"/>
      <c r="B136" s="11">
        <v>6171</v>
      </c>
      <c r="C136" s="11">
        <v>2329</v>
      </c>
      <c r="D136" s="11" t="s">
        <v>307</v>
      </c>
      <c r="E136" s="53">
        <v>0</v>
      </c>
      <c r="F136" s="180">
        <v>0</v>
      </c>
      <c r="G136" s="112">
        <v>0</v>
      </c>
      <c r="H136" s="111" t="e">
        <f t="shared" si="5"/>
        <v>#DIV/0!</v>
      </c>
    </row>
    <row r="137" spans="1:8" x14ac:dyDescent="0.35">
      <c r="A137" s="10"/>
      <c r="B137" s="11">
        <v>6171</v>
      </c>
      <c r="C137" s="11">
        <v>3113</v>
      </c>
      <c r="D137" s="11" t="s">
        <v>473</v>
      </c>
      <c r="E137" s="53">
        <v>0</v>
      </c>
      <c r="F137" s="180">
        <v>0</v>
      </c>
      <c r="G137" s="112">
        <v>0.5</v>
      </c>
      <c r="H137" s="111" t="e">
        <f t="shared" si="5"/>
        <v>#DIV/0!</v>
      </c>
    </row>
    <row r="138" spans="1:8" hidden="1" x14ac:dyDescent="0.35">
      <c r="A138" s="10"/>
      <c r="B138" s="11">
        <v>6171</v>
      </c>
      <c r="C138" s="11">
        <v>3121</v>
      </c>
      <c r="D138" s="11" t="s">
        <v>474</v>
      </c>
      <c r="E138" s="53">
        <v>0</v>
      </c>
      <c r="F138" s="180">
        <v>0</v>
      </c>
      <c r="G138" s="112">
        <v>0</v>
      </c>
      <c r="H138" s="111" t="e">
        <f t="shared" si="5"/>
        <v>#DIV/0!</v>
      </c>
    </row>
    <row r="139" spans="1:8" hidden="1" x14ac:dyDescent="0.35">
      <c r="A139" s="10"/>
      <c r="B139" s="11">
        <v>6171</v>
      </c>
      <c r="C139" s="11">
        <v>3113</v>
      </c>
      <c r="D139" s="11" t="s">
        <v>473</v>
      </c>
      <c r="E139" s="53">
        <v>0</v>
      </c>
      <c r="F139" s="180">
        <v>0</v>
      </c>
      <c r="G139" s="112">
        <v>0</v>
      </c>
      <c r="H139" s="111" t="e">
        <f t="shared" si="5"/>
        <v>#DIV/0!</v>
      </c>
    </row>
    <row r="140" spans="1:8" hidden="1" x14ac:dyDescent="0.35">
      <c r="A140" s="10"/>
      <c r="B140" s="11">
        <v>6330</v>
      </c>
      <c r="C140" s="11">
        <v>4132</v>
      </c>
      <c r="D140" s="11" t="s">
        <v>32</v>
      </c>
      <c r="E140" s="53">
        <v>0</v>
      </c>
      <c r="F140" s="180">
        <v>0</v>
      </c>
      <c r="G140" s="112">
        <v>0</v>
      </c>
      <c r="H140" s="111" t="e">
        <f t="shared" si="5"/>
        <v>#DIV/0!</v>
      </c>
    </row>
    <row r="141" spans="1:8" hidden="1" x14ac:dyDescent="0.35">
      <c r="A141" s="10"/>
      <c r="B141" s="11">
        <v>6310</v>
      </c>
      <c r="C141" s="11">
        <v>2141</v>
      </c>
      <c r="D141" s="11" t="s">
        <v>491</v>
      </c>
      <c r="E141" s="53">
        <v>0</v>
      </c>
      <c r="F141" s="180">
        <v>0</v>
      </c>
      <c r="G141" s="112">
        <v>0</v>
      </c>
      <c r="H141" s="111" t="e">
        <f t="shared" si="5"/>
        <v>#DIV/0!</v>
      </c>
    </row>
    <row r="142" spans="1:8" ht="17.25" customHeight="1" thickBot="1" x14ac:dyDescent="0.4">
      <c r="A142" s="10"/>
      <c r="B142" s="11">
        <v>6409</v>
      </c>
      <c r="C142" s="11">
        <v>2328</v>
      </c>
      <c r="D142" s="11" t="s">
        <v>301</v>
      </c>
      <c r="E142" s="53">
        <v>0</v>
      </c>
      <c r="F142" s="180">
        <v>0</v>
      </c>
      <c r="G142" s="112">
        <v>0.3</v>
      </c>
      <c r="H142" s="111" t="e">
        <f t="shared" si="5"/>
        <v>#DIV/0!</v>
      </c>
    </row>
    <row r="143" spans="1:8" ht="17.25" hidden="1" customHeight="1" thickBot="1" x14ac:dyDescent="0.4">
      <c r="A143" s="10"/>
      <c r="B143" s="11">
        <v>6409</v>
      </c>
      <c r="C143" s="11">
        <v>2329</v>
      </c>
      <c r="D143" s="11" t="s">
        <v>412</v>
      </c>
      <c r="E143" s="53">
        <v>0</v>
      </c>
      <c r="F143" s="180">
        <v>0</v>
      </c>
      <c r="G143" s="112">
        <v>0</v>
      </c>
      <c r="H143" s="111" t="e">
        <f t="shared" si="5"/>
        <v>#DIV/0!</v>
      </c>
    </row>
    <row r="144" spans="1:8" s="6" customFormat="1" ht="21.75" customHeight="1" thickTop="1" thickBot="1" x14ac:dyDescent="0.45">
      <c r="A144" s="226"/>
      <c r="B144" s="37"/>
      <c r="C144" s="37"/>
      <c r="D144" s="36" t="s">
        <v>67</v>
      </c>
      <c r="E144" s="87">
        <f t="shared" ref="E144:G144" si="6">SUM(E71:E143)</f>
        <v>3876</v>
      </c>
      <c r="F144" s="183">
        <f t="shared" si="6"/>
        <v>6404.8</v>
      </c>
      <c r="G144" s="202">
        <f t="shared" si="6"/>
        <v>4675.8</v>
      </c>
      <c r="H144" s="268">
        <f t="shared" si="5"/>
        <v>73.004621533849615</v>
      </c>
    </row>
    <row r="145" spans="1:8" ht="15" customHeight="1" x14ac:dyDescent="0.4">
      <c r="A145" s="7"/>
      <c r="B145" s="7"/>
      <c r="C145" s="7"/>
      <c r="D145" s="8"/>
      <c r="E145" s="95"/>
      <c r="F145" s="95"/>
    </row>
    <row r="146" spans="1:8" ht="12.75" hidden="1" customHeight="1" x14ac:dyDescent="0.4">
      <c r="A146" s="7"/>
      <c r="B146" s="7"/>
      <c r="C146" s="7"/>
      <c r="D146" s="8"/>
      <c r="E146" s="95"/>
      <c r="F146" s="95"/>
    </row>
    <row r="147" spans="1:8" ht="29.25" customHeight="1" thickBot="1" x14ac:dyDescent="0.45">
      <c r="A147" s="7"/>
      <c r="B147" s="7"/>
      <c r="C147" s="7"/>
      <c r="D147" s="8"/>
      <c r="E147" s="95"/>
      <c r="F147" s="95"/>
    </row>
    <row r="148" spans="1:8" ht="15.45" x14ac:dyDescent="0.4">
      <c r="A148" s="22" t="s">
        <v>14</v>
      </c>
      <c r="B148" s="22" t="s">
        <v>415</v>
      </c>
      <c r="C148" s="22" t="s">
        <v>416</v>
      </c>
      <c r="D148" s="21" t="s">
        <v>12</v>
      </c>
      <c r="E148" s="20" t="s">
        <v>11</v>
      </c>
      <c r="F148" s="20" t="s">
        <v>11</v>
      </c>
      <c r="G148" s="20" t="s">
        <v>0</v>
      </c>
      <c r="H148" s="113" t="s">
        <v>359</v>
      </c>
    </row>
    <row r="149" spans="1:8" ht="15.75" customHeight="1" thickBot="1" x14ac:dyDescent="0.45">
      <c r="A149" s="19"/>
      <c r="B149" s="19"/>
      <c r="C149" s="19"/>
      <c r="D149" s="18"/>
      <c r="E149" s="188" t="s">
        <v>10</v>
      </c>
      <c r="F149" s="190" t="s">
        <v>9</v>
      </c>
      <c r="G149" s="216" t="s">
        <v>532</v>
      </c>
      <c r="H149" s="119" t="s">
        <v>360</v>
      </c>
    </row>
    <row r="150" spans="1:8" ht="16.5" customHeight="1" thickTop="1" x14ac:dyDescent="0.4">
      <c r="A150" s="27">
        <v>50</v>
      </c>
      <c r="B150" s="27"/>
      <c r="C150" s="27"/>
      <c r="D150" s="26" t="s">
        <v>357</v>
      </c>
      <c r="E150" s="52"/>
      <c r="F150" s="191"/>
      <c r="G150" s="203"/>
      <c r="H150" s="123"/>
    </row>
    <row r="151" spans="1:8" ht="16.5" customHeight="1" x14ac:dyDescent="0.4">
      <c r="A151" s="35"/>
      <c r="B151" s="27"/>
      <c r="C151" s="27"/>
      <c r="D151" s="26"/>
      <c r="E151" s="52"/>
      <c r="F151" s="192"/>
      <c r="G151" s="201"/>
      <c r="H151" s="115"/>
    </row>
    <row r="152" spans="1:8" x14ac:dyDescent="0.35">
      <c r="A152" s="10"/>
      <c r="B152" s="11"/>
      <c r="C152" s="11">
        <v>1353</v>
      </c>
      <c r="D152" s="11" t="s">
        <v>56</v>
      </c>
      <c r="E152" s="53">
        <v>600</v>
      </c>
      <c r="F152" s="180">
        <v>600</v>
      </c>
      <c r="G152" s="112">
        <v>641.70000000000005</v>
      </c>
      <c r="H152" s="111">
        <f t="shared" ref="H152:H185" si="7">(G152/F152)*100</f>
        <v>106.95000000000002</v>
      </c>
    </row>
    <row r="153" spans="1:8" x14ac:dyDescent="0.35">
      <c r="A153" s="11"/>
      <c r="B153" s="11"/>
      <c r="C153" s="11">
        <v>1359</v>
      </c>
      <c r="D153" s="11" t="s">
        <v>55</v>
      </c>
      <c r="E153" s="53">
        <v>0</v>
      </c>
      <c r="F153" s="180">
        <v>0</v>
      </c>
      <c r="G153" s="112">
        <v>91</v>
      </c>
      <c r="H153" s="111" t="e">
        <f t="shared" si="7"/>
        <v>#DIV/0!</v>
      </c>
    </row>
    <row r="154" spans="1:8" x14ac:dyDescent="0.35">
      <c r="A154" s="11"/>
      <c r="B154" s="11"/>
      <c r="C154" s="11">
        <v>1361</v>
      </c>
      <c r="D154" s="11" t="s">
        <v>29</v>
      </c>
      <c r="E154" s="53">
        <v>7800</v>
      </c>
      <c r="F154" s="180">
        <v>7800</v>
      </c>
      <c r="G154" s="112">
        <v>7775.7</v>
      </c>
      <c r="H154" s="111">
        <f t="shared" si="7"/>
        <v>99.688461538461539</v>
      </c>
    </row>
    <row r="155" spans="1:8" hidden="1" x14ac:dyDescent="0.35">
      <c r="A155" s="11">
        <v>13011</v>
      </c>
      <c r="B155" s="11"/>
      <c r="C155" s="11">
        <v>4116</v>
      </c>
      <c r="D155" s="11" t="s">
        <v>407</v>
      </c>
      <c r="E155" s="53">
        <v>0</v>
      </c>
      <c r="F155" s="180">
        <v>0</v>
      </c>
      <c r="G155" s="112">
        <v>0</v>
      </c>
      <c r="H155" s="111" t="e">
        <f t="shared" si="7"/>
        <v>#DIV/0!</v>
      </c>
    </row>
    <row r="156" spans="1:8" hidden="1" x14ac:dyDescent="0.35">
      <c r="A156" s="11">
        <v>13015</v>
      </c>
      <c r="B156" s="11"/>
      <c r="C156" s="11">
        <v>4116</v>
      </c>
      <c r="D156" s="11" t="s">
        <v>408</v>
      </c>
      <c r="E156" s="53">
        <v>0</v>
      </c>
      <c r="F156" s="180">
        <v>0</v>
      </c>
      <c r="G156" s="112">
        <v>0</v>
      </c>
      <c r="H156" s="111" t="e">
        <f t="shared" si="7"/>
        <v>#DIV/0!</v>
      </c>
    </row>
    <row r="157" spans="1:8" hidden="1" x14ac:dyDescent="0.35">
      <c r="A157" s="11">
        <v>13013</v>
      </c>
      <c r="B157" s="11"/>
      <c r="C157" s="11">
        <v>4116</v>
      </c>
      <c r="D157" s="11" t="s">
        <v>422</v>
      </c>
      <c r="E157" s="53">
        <v>0</v>
      </c>
      <c r="F157" s="180">
        <v>0</v>
      </c>
      <c r="G157" s="112">
        <v>0</v>
      </c>
      <c r="H157" s="111" t="e">
        <f t="shared" si="7"/>
        <v>#DIV/0!</v>
      </c>
    </row>
    <row r="158" spans="1:8" x14ac:dyDescent="0.35">
      <c r="A158" s="11"/>
      <c r="B158" s="11"/>
      <c r="C158" s="11">
        <v>4121</v>
      </c>
      <c r="D158" s="11" t="s">
        <v>54</v>
      </c>
      <c r="E158" s="53">
        <v>600</v>
      </c>
      <c r="F158" s="180">
        <v>600</v>
      </c>
      <c r="G158" s="112">
        <v>1164</v>
      </c>
      <c r="H158" s="111">
        <f t="shared" si="7"/>
        <v>194</v>
      </c>
    </row>
    <row r="159" spans="1:8" hidden="1" x14ac:dyDescent="0.35">
      <c r="A159" s="10"/>
      <c r="B159" s="11"/>
      <c r="C159" s="11">
        <v>4122</v>
      </c>
      <c r="D159" s="11" t="s">
        <v>442</v>
      </c>
      <c r="E159" s="53">
        <v>0</v>
      </c>
      <c r="F159" s="180">
        <v>0</v>
      </c>
      <c r="G159" s="112">
        <v>0</v>
      </c>
      <c r="H159" s="111" t="e">
        <f t="shared" si="7"/>
        <v>#DIV/0!</v>
      </c>
    </row>
    <row r="160" spans="1:8" x14ac:dyDescent="0.35">
      <c r="A160" s="10"/>
      <c r="B160" s="11">
        <v>2169</v>
      </c>
      <c r="C160" s="11">
        <v>2212</v>
      </c>
      <c r="D160" s="11" t="s">
        <v>308</v>
      </c>
      <c r="E160" s="53">
        <v>150</v>
      </c>
      <c r="F160" s="180">
        <v>150</v>
      </c>
      <c r="G160" s="112">
        <v>112.8</v>
      </c>
      <c r="H160" s="111">
        <f t="shared" si="7"/>
        <v>75.2</v>
      </c>
    </row>
    <row r="161" spans="1:8" hidden="1" x14ac:dyDescent="0.35">
      <c r="A161" s="10">
        <v>13013</v>
      </c>
      <c r="B161" s="11">
        <v>2219</v>
      </c>
      <c r="C161" s="11">
        <v>2212</v>
      </c>
      <c r="D161" s="11" t="s">
        <v>322</v>
      </c>
      <c r="E161" s="53">
        <v>0</v>
      </c>
      <c r="F161" s="180">
        <v>0</v>
      </c>
      <c r="G161" s="112">
        <v>0</v>
      </c>
      <c r="H161" s="111" t="e">
        <f t="shared" si="7"/>
        <v>#DIV/0!</v>
      </c>
    </row>
    <row r="162" spans="1:8" hidden="1" x14ac:dyDescent="0.35">
      <c r="A162" s="10"/>
      <c r="B162" s="11">
        <v>2169</v>
      </c>
      <c r="C162" s="11">
        <v>2324</v>
      </c>
      <c r="D162" s="11" t="s">
        <v>309</v>
      </c>
      <c r="E162" s="53">
        <v>0</v>
      </c>
      <c r="F162" s="180">
        <v>0</v>
      </c>
      <c r="G162" s="112">
        <v>0</v>
      </c>
      <c r="H162" s="111" t="e">
        <f t="shared" si="7"/>
        <v>#DIV/0!</v>
      </c>
    </row>
    <row r="163" spans="1:8" x14ac:dyDescent="0.35">
      <c r="A163" s="11"/>
      <c r="B163" s="11">
        <v>2219</v>
      </c>
      <c r="C163" s="11">
        <v>2324</v>
      </c>
      <c r="D163" s="11" t="s">
        <v>215</v>
      </c>
      <c r="E163" s="53">
        <v>0</v>
      </c>
      <c r="F163" s="180">
        <v>0</v>
      </c>
      <c r="G163" s="112">
        <v>20</v>
      </c>
      <c r="H163" s="111" t="e">
        <f t="shared" si="7"/>
        <v>#DIV/0!</v>
      </c>
    </row>
    <row r="164" spans="1:8" hidden="1" x14ac:dyDescent="0.35">
      <c r="A164" s="11"/>
      <c r="B164" s="11">
        <v>2229</v>
      </c>
      <c r="C164" s="11">
        <v>2212</v>
      </c>
      <c r="D164" s="11" t="s">
        <v>310</v>
      </c>
      <c r="E164" s="53">
        <v>0</v>
      </c>
      <c r="F164" s="180">
        <v>0</v>
      </c>
      <c r="G164" s="112">
        <v>0</v>
      </c>
      <c r="H164" s="111" t="e">
        <f t="shared" si="7"/>
        <v>#DIV/0!</v>
      </c>
    </row>
    <row r="165" spans="1:8" hidden="1" x14ac:dyDescent="0.35">
      <c r="A165" s="10"/>
      <c r="B165" s="11">
        <v>2229</v>
      </c>
      <c r="C165" s="11">
        <v>2324</v>
      </c>
      <c r="D165" s="11" t="s">
        <v>89</v>
      </c>
      <c r="E165" s="53">
        <v>0</v>
      </c>
      <c r="F165" s="180">
        <v>0</v>
      </c>
      <c r="G165" s="112">
        <v>0</v>
      </c>
      <c r="H165" s="111" t="e">
        <f t="shared" si="7"/>
        <v>#DIV/0!</v>
      </c>
    </row>
    <row r="166" spans="1:8" x14ac:dyDescent="0.35">
      <c r="A166" s="11"/>
      <c r="B166" s="11">
        <v>2299</v>
      </c>
      <c r="C166" s="11">
        <v>2212</v>
      </c>
      <c r="D166" s="11" t="s">
        <v>454</v>
      </c>
      <c r="E166" s="53">
        <v>22000</v>
      </c>
      <c r="F166" s="180">
        <v>22000</v>
      </c>
      <c r="G166" s="112">
        <v>20851.5</v>
      </c>
      <c r="H166" s="111">
        <f t="shared" si="7"/>
        <v>94.779545454545456</v>
      </c>
    </row>
    <row r="167" spans="1:8" ht="17.600000000000001" hidden="1" customHeight="1" x14ac:dyDescent="0.35">
      <c r="A167" s="10"/>
      <c r="B167" s="11">
        <v>2299</v>
      </c>
      <c r="C167" s="11">
        <v>2324</v>
      </c>
      <c r="D167" s="11" t="s">
        <v>485</v>
      </c>
      <c r="E167" s="53">
        <v>0</v>
      </c>
      <c r="F167" s="180">
        <v>0</v>
      </c>
      <c r="G167" s="112">
        <v>0</v>
      </c>
      <c r="H167" s="111" t="e">
        <f t="shared" si="7"/>
        <v>#DIV/0!</v>
      </c>
    </row>
    <row r="168" spans="1:8" x14ac:dyDescent="0.35">
      <c r="A168" s="10"/>
      <c r="B168" s="11">
        <v>3399</v>
      </c>
      <c r="C168" s="11">
        <v>2111</v>
      </c>
      <c r="D168" s="11" t="s">
        <v>475</v>
      </c>
      <c r="E168" s="53">
        <v>0</v>
      </c>
      <c r="F168" s="180">
        <v>0</v>
      </c>
      <c r="G168" s="112">
        <v>1</v>
      </c>
      <c r="H168" s="111" t="e">
        <f t="shared" si="7"/>
        <v>#DIV/0!</v>
      </c>
    </row>
    <row r="169" spans="1:8" hidden="1" x14ac:dyDescent="0.35">
      <c r="A169" s="10"/>
      <c r="B169" s="11">
        <v>3599</v>
      </c>
      <c r="C169" s="11">
        <v>2324</v>
      </c>
      <c r="D169" s="11" t="s">
        <v>455</v>
      </c>
      <c r="E169" s="53">
        <v>0</v>
      </c>
      <c r="F169" s="180">
        <v>0</v>
      </c>
      <c r="G169" s="112">
        <v>0</v>
      </c>
      <c r="H169" s="111" t="e">
        <f t="shared" si="7"/>
        <v>#DIV/0!</v>
      </c>
    </row>
    <row r="170" spans="1:8" hidden="1" x14ac:dyDescent="0.35">
      <c r="A170" s="11"/>
      <c r="B170" s="11">
        <v>3612</v>
      </c>
      <c r="C170" s="11">
        <v>2132</v>
      </c>
      <c r="D170" s="11" t="s">
        <v>419</v>
      </c>
      <c r="E170" s="53">
        <v>0</v>
      </c>
      <c r="F170" s="180">
        <v>0</v>
      </c>
      <c r="G170" s="112">
        <v>0</v>
      </c>
      <c r="H170" s="111" t="e">
        <f t="shared" si="7"/>
        <v>#DIV/0!</v>
      </c>
    </row>
    <row r="171" spans="1:8" hidden="1" x14ac:dyDescent="0.35">
      <c r="A171" s="11"/>
      <c r="B171" s="11">
        <v>4171</v>
      </c>
      <c r="C171" s="11">
        <v>2229</v>
      </c>
      <c r="D171" s="11" t="s">
        <v>63</v>
      </c>
      <c r="E171" s="53">
        <v>0</v>
      </c>
      <c r="F171" s="180">
        <v>0</v>
      </c>
      <c r="G171" s="112">
        <v>0</v>
      </c>
      <c r="H171" s="111" t="e">
        <f t="shared" si="7"/>
        <v>#DIV/0!</v>
      </c>
    </row>
    <row r="172" spans="1:8" hidden="1" x14ac:dyDescent="0.35">
      <c r="A172" s="11"/>
      <c r="B172" s="11">
        <v>4379</v>
      </c>
      <c r="C172" s="11">
        <v>2212</v>
      </c>
      <c r="D172" s="29" t="s">
        <v>62</v>
      </c>
      <c r="E172" s="53">
        <v>0</v>
      </c>
      <c r="F172" s="180">
        <v>0</v>
      </c>
      <c r="G172" s="112">
        <v>0</v>
      </c>
      <c r="H172" s="111" t="e">
        <f t="shared" si="7"/>
        <v>#DIV/0!</v>
      </c>
    </row>
    <row r="173" spans="1:8" hidden="1" x14ac:dyDescent="0.35">
      <c r="A173" s="11"/>
      <c r="B173" s="11">
        <v>4399</v>
      </c>
      <c r="C173" s="11">
        <v>2321</v>
      </c>
      <c r="D173" s="29" t="s">
        <v>443</v>
      </c>
      <c r="E173" s="53">
        <v>0</v>
      </c>
      <c r="F173" s="180">
        <v>0</v>
      </c>
      <c r="G173" s="112">
        <v>0</v>
      </c>
      <c r="H173" s="111" t="e">
        <f t="shared" si="7"/>
        <v>#DIV/0!</v>
      </c>
    </row>
    <row r="174" spans="1:8" hidden="1" x14ac:dyDescent="0.35">
      <c r="A174" s="11"/>
      <c r="B174" s="11">
        <v>5311</v>
      </c>
      <c r="C174" s="11">
        <v>3113</v>
      </c>
      <c r="D174" s="29" t="s">
        <v>444</v>
      </c>
      <c r="E174" s="53">
        <v>0</v>
      </c>
      <c r="F174" s="180">
        <v>0</v>
      </c>
      <c r="G174" s="112">
        <v>0</v>
      </c>
      <c r="H174" s="111" t="e">
        <f t="shared" si="7"/>
        <v>#DIV/0!</v>
      </c>
    </row>
    <row r="175" spans="1:8" hidden="1" x14ac:dyDescent="0.35">
      <c r="A175" s="11"/>
      <c r="B175" s="11">
        <v>5512</v>
      </c>
      <c r="C175" s="11">
        <v>2324</v>
      </c>
      <c r="D175" s="11" t="s">
        <v>394</v>
      </c>
      <c r="E175" s="53">
        <v>0</v>
      </c>
      <c r="F175" s="180">
        <v>0</v>
      </c>
      <c r="G175" s="112">
        <v>0</v>
      </c>
      <c r="H175" s="111" t="e">
        <f t="shared" si="7"/>
        <v>#DIV/0!</v>
      </c>
    </row>
    <row r="176" spans="1:8" hidden="1" x14ac:dyDescent="0.35">
      <c r="A176" s="11"/>
      <c r="B176" s="11">
        <v>6171</v>
      </c>
      <c r="C176" s="11">
        <v>2212</v>
      </c>
      <c r="D176" s="11" t="s">
        <v>402</v>
      </c>
      <c r="E176" s="53">
        <v>0</v>
      </c>
      <c r="F176" s="180">
        <v>0</v>
      </c>
      <c r="G176" s="112">
        <v>0</v>
      </c>
      <c r="H176" s="111" t="e">
        <f t="shared" si="7"/>
        <v>#DIV/0!</v>
      </c>
    </row>
    <row r="177" spans="1:8" ht="15.45" thickBot="1" x14ac:dyDescent="0.4">
      <c r="A177" s="11"/>
      <c r="B177" s="11">
        <v>6171</v>
      </c>
      <c r="C177" s="11">
        <v>2324</v>
      </c>
      <c r="D177" s="11" t="s">
        <v>456</v>
      </c>
      <c r="E177" s="53">
        <v>300</v>
      </c>
      <c r="F177" s="180">
        <v>300</v>
      </c>
      <c r="G177" s="112">
        <v>171.4</v>
      </c>
      <c r="H177" s="111">
        <f t="shared" si="7"/>
        <v>57.133333333333333</v>
      </c>
    </row>
    <row r="178" spans="1:8" ht="15.45" hidden="1" thickBot="1" x14ac:dyDescent="0.4">
      <c r="A178" s="11"/>
      <c r="B178" s="11">
        <v>6171</v>
      </c>
      <c r="C178" s="11">
        <v>2329</v>
      </c>
      <c r="D178" s="11" t="s">
        <v>216</v>
      </c>
      <c r="E178" s="53">
        <v>0</v>
      </c>
      <c r="F178" s="180">
        <v>0</v>
      </c>
      <c r="G178" s="112">
        <v>0</v>
      </c>
      <c r="H178" s="111" t="e">
        <f t="shared" si="7"/>
        <v>#DIV/0!</v>
      </c>
    </row>
    <row r="179" spans="1:8" ht="18" hidden="1" customHeight="1" x14ac:dyDescent="0.35">
      <c r="A179" s="11"/>
      <c r="B179" s="11"/>
      <c r="C179" s="11">
        <v>4116</v>
      </c>
      <c r="D179" s="11" t="s">
        <v>324</v>
      </c>
      <c r="E179" s="53">
        <v>0</v>
      </c>
      <c r="F179" s="180">
        <v>0</v>
      </c>
      <c r="G179" s="112">
        <v>0</v>
      </c>
      <c r="H179" s="111" t="e">
        <f t="shared" si="7"/>
        <v>#DIV/0!</v>
      </c>
    </row>
    <row r="180" spans="1:8" ht="25.5" hidden="1" customHeight="1" x14ac:dyDescent="0.35">
      <c r="A180" s="11"/>
      <c r="B180" s="11"/>
      <c r="C180" s="11">
        <v>4116</v>
      </c>
      <c r="D180" s="11" t="s">
        <v>349</v>
      </c>
      <c r="E180" s="53">
        <v>0</v>
      </c>
      <c r="F180" s="180">
        <v>0</v>
      </c>
      <c r="G180" s="112">
        <v>0</v>
      </c>
      <c r="H180" s="111" t="e">
        <f t="shared" si="7"/>
        <v>#DIV/0!</v>
      </c>
    </row>
    <row r="181" spans="1:8" ht="15.45" hidden="1" thickBot="1" x14ac:dyDescent="0.4">
      <c r="A181" s="29"/>
      <c r="B181" s="11"/>
      <c r="C181" s="11">
        <v>4116</v>
      </c>
      <c r="D181" s="11" t="s">
        <v>350</v>
      </c>
      <c r="E181" s="53">
        <v>0</v>
      </c>
      <c r="F181" s="180">
        <v>0</v>
      </c>
      <c r="G181" s="112">
        <v>0</v>
      </c>
      <c r="H181" s="111" t="e">
        <f t="shared" si="7"/>
        <v>#DIV/0!</v>
      </c>
    </row>
    <row r="182" spans="1:8" ht="15.45" hidden="1" thickBot="1" x14ac:dyDescent="0.4">
      <c r="A182" s="11"/>
      <c r="B182" s="11">
        <v>6330</v>
      </c>
      <c r="C182" s="11">
        <v>4132</v>
      </c>
      <c r="D182" s="11" t="s">
        <v>32</v>
      </c>
      <c r="E182" s="53">
        <v>0</v>
      </c>
      <c r="F182" s="180">
        <v>0</v>
      </c>
      <c r="G182" s="112">
        <v>0</v>
      </c>
      <c r="H182" s="111" t="e">
        <f t="shared" si="7"/>
        <v>#DIV/0!</v>
      </c>
    </row>
    <row r="183" spans="1:8" ht="15.45" hidden="1" thickBot="1" x14ac:dyDescent="0.4">
      <c r="A183" s="11"/>
      <c r="B183" s="11">
        <v>6402</v>
      </c>
      <c r="C183" s="11">
        <v>2229</v>
      </c>
      <c r="D183" s="11" t="s">
        <v>19</v>
      </c>
      <c r="E183" s="53">
        <v>0</v>
      </c>
      <c r="F183" s="180">
        <v>0</v>
      </c>
      <c r="G183" s="112">
        <v>0</v>
      </c>
      <c r="H183" s="111" t="e">
        <f t="shared" si="7"/>
        <v>#DIV/0!</v>
      </c>
    </row>
    <row r="184" spans="1:8" ht="19.5" hidden="1" customHeight="1" thickBot="1" x14ac:dyDescent="0.4">
      <c r="A184" s="11"/>
      <c r="B184" s="11">
        <v>6409</v>
      </c>
      <c r="C184" s="11">
        <v>2328</v>
      </c>
      <c r="D184" s="11" t="s">
        <v>519</v>
      </c>
      <c r="E184" s="53">
        <v>0</v>
      </c>
      <c r="F184" s="180">
        <v>0</v>
      </c>
      <c r="G184" s="112">
        <v>0</v>
      </c>
      <c r="H184" s="111" t="e">
        <f t="shared" si="7"/>
        <v>#DIV/0!</v>
      </c>
    </row>
    <row r="185" spans="1:8" s="6" customFormat="1" ht="21.75" customHeight="1" thickTop="1" thickBot="1" x14ac:dyDescent="0.45">
      <c r="A185" s="9"/>
      <c r="B185" s="37"/>
      <c r="C185" s="37"/>
      <c r="D185" s="36" t="s">
        <v>60</v>
      </c>
      <c r="E185" s="87">
        <f t="shared" ref="E185:G185" si="8">SUM(E152:E184)</f>
        <v>31450</v>
      </c>
      <c r="F185" s="183">
        <f t="shared" si="8"/>
        <v>31450</v>
      </c>
      <c r="G185" s="202">
        <f t="shared" si="8"/>
        <v>30829.1</v>
      </c>
      <c r="H185" s="268">
        <f t="shared" si="7"/>
        <v>98.025755166931631</v>
      </c>
    </row>
    <row r="186" spans="1:8" s="122" customFormat="1" ht="21.75" customHeight="1" x14ac:dyDescent="0.4">
      <c r="D186" s="120"/>
      <c r="E186" s="95"/>
      <c r="F186" s="95"/>
      <c r="G186" s="121"/>
      <c r="H186" s="55"/>
    </row>
    <row r="187" spans="1:8" s="122" customFormat="1" ht="21.75" customHeight="1" thickBot="1" x14ac:dyDescent="0.45">
      <c r="D187" s="120"/>
      <c r="E187" s="95"/>
      <c r="F187" s="95"/>
      <c r="G187" s="121"/>
      <c r="H187" s="55"/>
    </row>
    <row r="188" spans="1:8" ht="15.45" x14ac:dyDescent="0.4">
      <c r="A188" s="22" t="s">
        <v>14</v>
      </c>
      <c r="B188" s="22" t="s">
        <v>415</v>
      </c>
      <c r="C188" s="22" t="s">
        <v>416</v>
      </c>
      <c r="D188" s="21" t="s">
        <v>12</v>
      </c>
      <c r="E188" s="20" t="s">
        <v>11</v>
      </c>
      <c r="F188" s="20" t="s">
        <v>11</v>
      </c>
      <c r="G188" s="20" t="s">
        <v>0</v>
      </c>
      <c r="H188" s="113" t="s">
        <v>359</v>
      </c>
    </row>
    <row r="189" spans="1:8" ht="15.75" customHeight="1" thickBot="1" x14ac:dyDescent="0.45">
      <c r="A189" s="19"/>
      <c r="B189" s="19"/>
      <c r="C189" s="19"/>
      <c r="D189" s="18"/>
      <c r="E189" s="188" t="s">
        <v>10</v>
      </c>
      <c r="F189" s="190" t="s">
        <v>9</v>
      </c>
      <c r="G189" s="216" t="s">
        <v>532</v>
      </c>
      <c r="H189" s="119" t="s">
        <v>360</v>
      </c>
    </row>
    <row r="190" spans="1:8" ht="16.5" customHeight="1" thickTop="1" x14ac:dyDescent="0.4">
      <c r="A190" s="27">
        <v>90</v>
      </c>
      <c r="B190" s="27"/>
      <c r="C190" s="27"/>
      <c r="D190" s="26" t="s">
        <v>53</v>
      </c>
      <c r="E190" s="52"/>
      <c r="F190" s="191"/>
      <c r="G190" s="204"/>
      <c r="H190" s="126"/>
    </row>
    <row r="191" spans="1:8" hidden="1" x14ac:dyDescent="0.35">
      <c r="A191" s="11"/>
      <c r="B191" s="11"/>
      <c r="C191" s="11">
        <v>4116</v>
      </c>
      <c r="D191" s="11" t="s">
        <v>218</v>
      </c>
      <c r="E191" s="214">
        <v>0</v>
      </c>
      <c r="F191" s="193">
        <v>0</v>
      </c>
      <c r="G191" s="112">
        <v>0</v>
      </c>
      <c r="H191" s="111" t="e">
        <f t="shared" ref="H191:H223" si="9">(G191/F191)*100</f>
        <v>#DIV/0!</v>
      </c>
    </row>
    <row r="192" spans="1:8" hidden="1" x14ac:dyDescent="0.35">
      <c r="A192" s="11"/>
      <c r="B192" s="11"/>
      <c r="C192" s="11">
        <v>4116</v>
      </c>
      <c r="D192" s="11" t="s">
        <v>52</v>
      </c>
      <c r="E192" s="214">
        <v>0</v>
      </c>
      <c r="F192" s="193">
        <v>0</v>
      </c>
      <c r="G192" s="112">
        <v>0</v>
      </c>
      <c r="H192" s="111" t="e">
        <f t="shared" si="9"/>
        <v>#DIV/0!</v>
      </c>
    </row>
    <row r="193" spans="1:8" hidden="1" x14ac:dyDescent="0.35">
      <c r="A193" s="10"/>
      <c r="B193" s="11"/>
      <c r="C193" s="11">
        <v>4116</v>
      </c>
      <c r="D193" s="11" t="s">
        <v>219</v>
      </c>
      <c r="E193" s="214">
        <v>0</v>
      </c>
      <c r="F193" s="193">
        <v>0</v>
      </c>
      <c r="G193" s="112">
        <v>0</v>
      </c>
      <c r="H193" s="111" t="e">
        <f t="shared" si="9"/>
        <v>#DIV/0!</v>
      </c>
    </row>
    <row r="194" spans="1:8" ht="15" customHeight="1" x14ac:dyDescent="0.35">
      <c r="A194" s="11"/>
      <c r="B194" s="11"/>
      <c r="C194" s="11">
        <v>1361</v>
      </c>
      <c r="D194" s="11" t="s">
        <v>29</v>
      </c>
      <c r="E194" s="53">
        <v>0</v>
      </c>
      <c r="F194" s="180">
        <v>0</v>
      </c>
      <c r="G194" s="112">
        <v>0</v>
      </c>
      <c r="H194" s="111" t="e">
        <f t="shared" si="9"/>
        <v>#DIV/0!</v>
      </c>
    </row>
    <row r="195" spans="1:8" ht="15" customHeight="1" x14ac:dyDescent="0.35">
      <c r="A195" s="11"/>
      <c r="B195" s="11"/>
      <c r="C195" s="11">
        <v>2460</v>
      </c>
      <c r="D195" s="11" t="s">
        <v>501</v>
      </c>
      <c r="E195" s="53">
        <v>0</v>
      </c>
      <c r="F195" s="180">
        <v>0</v>
      </c>
      <c r="G195" s="112">
        <v>6</v>
      </c>
      <c r="H195" s="111" t="e">
        <f t="shared" si="9"/>
        <v>#DIV/0!</v>
      </c>
    </row>
    <row r="196" spans="1:8" ht="15" hidden="1" customHeight="1" x14ac:dyDescent="0.35">
      <c r="A196" s="11">
        <v>14033</v>
      </c>
      <c r="B196" s="11"/>
      <c r="C196" s="11">
        <v>4116</v>
      </c>
      <c r="D196" s="11" t="s">
        <v>286</v>
      </c>
      <c r="E196" s="53">
        <v>0</v>
      </c>
      <c r="F196" s="180">
        <v>0</v>
      </c>
      <c r="G196" s="112">
        <v>0</v>
      </c>
      <c r="H196" s="111" t="e">
        <f t="shared" si="9"/>
        <v>#DIV/0!</v>
      </c>
    </row>
    <row r="197" spans="1:8" ht="15" customHeight="1" x14ac:dyDescent="0.35">
      <c r="A197" s="11">
        <v>14036</v>
      </c>
      <c r="B197" s="11"/>
      <c r="C197" s="11">
        <v>4116</v>
      </c>
      <c r="D197" s="11" t="s">
        <v>588</v>
      </c>
      <c r="E197" s="53">
        <v>0</v>
      </c>
      <c r="F197" s="180">
        <v>140</v>
      </c>
      <c r="G197" s="112">
        <v>140</v>
      </c>
      <c r="H197" s="111">
        <f t="shared" si="9"/>
        <v>100</v>
      </c>
    </row>
    <row r="198" spans="1:8" ht="15" customHeight="1" x14ac:dyDescent="0.35">
      <c r="A198" s="11">
        <v>13013</v>
      </c>
      <c r="B198" s="11"/>
      <c r="C198" s="11">
        <v>4116</v>
      </c>
      <c r="D198" s="11" t="s">
        <v>509</v>
      </c>
      <c r="E198" s="53">
        <v>290</v>
      </c>
      <c r="F198" s="180">
        <v>290</v>
      </c>
      <c r="G198" s="112">
        <v>288.89999999999998</v>
      </c>
      <c r="H198" s="111">
        <f t="shared" si="9"/>
        <v>99.620689655172399</v>
      </c>
    </row>
    <row r="199" spans="1:8" ht="13.5" hidden="1" customHeight="1" x14ac:dyDescent="0.35">
      <c r="A199" s="10">
        <v>14032</v>
      </c>
      <c r="B199" s="11"/>
      <c r="C199" s="11">
        <v>4116</v>
      </c>
      <c r="D199" s="11" t="s">
        <v>413</v>
      </c>
      <c r="E199" s="53">
        <v>0</v>
      </c>
      <c r="F199" s="180">
        <v>0</v>
      </c>
      <c r="G199" s="112">
        <v>0</v>
      </c>
      <c r="H199" s="111" t="e">
        <f t="shared" si="9"/>
        <v>#DIV/0!</v>
      </c>
    </row>
    <row r="200" spans="1:8" ht="13.5" hidden="1" customHeight="1" x14ac:dyDescent="0.35">
      <c r="A200" s="10">
        <v>14990</v>
      </c>
      <c r="B200" s="11"/>
      <c r="C200" s="11">
        <v>4116</v>
      </c>
      <c r="D200" s="11" t="s">
        <v>525</v>
      </c>
      <c r="E200" s="53">
        <v>0</v>
      </c>
      <c r="F200" s="180">
        <v>0</v>
      </c>
      <c r="G200" s="112">
        <v>0</v>
      </c>
      <c r="H200" s="111" t="e">
        <f t="shared" si="9"/>
        <v>#DIV/0!</v>
      </c>
    </row>
    <row r="201" spans="1:8" ht="15" customHeight="1" x14ac:dyDescent="0.35">
      <c r="A201" s="13"/>
      <c r="B201" s="13"/>
      <c r="C201" s="13">
        <v>4121</v>
      </c>
      <c r="D201" s="11" t="s">
        <v>313</v>
      </c>
      <c r="E201" s="53">
        <v>600</v>
      </c>
      <c r="F201" s="180">
        <v>600</v>
      </c>
      <c r="G201" s="112">
        <v>600</v>
      </c>
      <c r="H201" s="111">
        <f t="shared" si="9"/>
        <v>100</v>
      </c>
    </row>
    <row r="202" spans="1:8" ht="15" hidden="1" customHeight="1" x14ac:dyDescent="0.35">
      <c r="A202" s="11"/>
      <c r="B202" s="11"/>
      <c r="C202" s="11">
        <v>4216</v>
      </c>
      <c r="D202" s="125" t="s">
        <v>355</v>
      </c>
      <c r="E202" s="53">
        <v>0</v>
      </c>
      <c r="F202" s="180">
        <v>0</v>
      </c>
      <c r="G202" s="112">
        <v>0</v>
      </c>
      <c r="H202" s="111" t="e">
        <f t="shared" si="9"/>
        <v>#DIV/0!</v>
      </c>
    </row>
    <row r="203" spans="1:8" ht="15" customHeight="1" x14ac:dyDescent="0.35">
      <c r="A203" s="11">
        <v>14990</v>
      </c>
      <c r="B203" s="11"/>
      <c r="C203" s="11">
        <v>4216</v>
      </c>
      <c r="D203" s="13" t="s">
        <v>589</v>
      </c>
      <c r="E203" s="53">
        <v>0</v>
      </c>
      <c r="F203" s="180">
        <v>350</v>
      </c>
      <c r="G203" s="112">
        <v>350</v>
      </c>
      <c r="H203" s="111">
        <f t="shared" si="9"/>
        <v>100</v>
      </c>
    </row>
    <row r="204" spans="1:8" ht="15" hidden="1" customHeight="1" x14ac:dyDescent="0.35">
      <c r="A204" s="11"/>
      <c r="B204" s="11"/>
      <c r="C204" s="11">
        <v>4222</v>
      </c>
      <c r="D204" s="13" t="s">
        <v>510</v>
      </c>
      <c r="E204" s="53">
        <v>0</v>
      </c>
      <c r="F204" s="180">
        <v>0</v>
      </c>
      <c r="G204" s="112">
        <v>0</v>
      </c>
      <c r="H204" s="111" t="e">
        <f t="shared" si="9"/>
        <v>#DIV/0!</v>
      </c>
    </row>
    <row r="205" spans="1:8" ht="15" customHeight="1" x14ac:dyDescent="0.35">
      <c r="A205" s="11"/>
      <c r="B205" s="11">
        <v>2219</v>
      </c>
      <c r="C205" s="11">
        <v>2111</v>
      </c>
      <c r="D205" s="11" t="s">
        <v>51</v>
      </c>
      <c r="E205" s="53">
        <v>10000</v>
      </c>
      <c r="F205" s="180">
        <v>10000</v>
      </c>
      <c r="G205" s="112">
        <v>11019.6</v>
      </c>
      <c r="H205" s="111">
        <f t="shared" si="9"/>
        <v>110.196</v>
      </c>
    </row>
    <row r="206" spans="1:8" ht="15" hidden="1" customHeight="1" x14ac:dyDescent="0.35">
      <c r="A206" s="11"/>
      <c r="B206" s="11">
        <v>2219</v>
      </c>
      <c r="C206" s="11">
        <v>2322</v>
      </c>
      <c r="D206" s="11" t="s">
        <v>278</v>
      </c>
      <c r="E206" s="53">
        <v>0</v>
      </c>
      <c r="F206" s="180">
        <v>0</v>
      </c>
      <c r="G206" s="112">
        <v>0</v>
      </c>
      <c r="H206" s="111" t="e">
        <f t="shared" si="9"/>
        <v>#DIV/0!</v>
      </c>
    </row>
    <row r="207" spans="1:8" hidden="1" x14ac:dyDescent="0.35">
      <c r="A207" s="11"/>
      <c r="B207" s="11">
        <v>2219</v>
      </c>
      <c r="C207" s="11">
        <v>2329</v>
      </c>
      <c r="D207" s="11" t="s">
        <v>50</v>
      </c>
      <c r="E207" s="53">
        <v>0</v>
      </c>
      <c r="F207" s="180">
        <v>0</v>
      </c>
      <c r="G207" s="112">
        <v>0</v>
      </c>
      <c r="H207" s="111" t="e">
        <f t="shared" si="9"/>
        <v>#DIV/0!</v>
      </c>
    </row>
    <row r="208" spans="1:8" hidden="1" x14ac:dyDescent="0.35">
      <c r="A208" s="11"/>
      <c r="B208" s="11">
        <v>3419</v>
      </c>
      <c r="C208" s="11">
        <v>2321</v>
      </c>
      <c r="D208" s="11" t="s">
        <v>293</v>
      </c>
      <c r="E208" s="53">
        <v>0</v>
      </c>
      <c r="F208" s="180">
        <v>0</v>
      </c>
      <c r="G208" s="112">
        <v>0</v>
      </c>
      <c r="H208" s="111" t="e">
        <f t="shared" si="9"/>
        <v>#DIV/0!</v>
      </c>
    </row>
    <row r="209" spans="1:8" hidden="1" x14ac:dyDescent="0.35">
      <c r="A209" s="11"/>
      <c r="B209" s="11">
        <v>4379</v>
      </c>
      <c r="C209" s="11">
        <v>2212</v>
      </c>
      <c r="D209" s="11" t="s">
        <v>311</v>
      </c>
      <c r="E209" s="53">
        <v>0</v>
      </c>
      <c r="F209" s="180">
        <v>0</v>
      </c>
      <c r="G209" s="112">
        <v>0</v>
      </c>
      <c r="H209" s="111" t="e">
        <f t="shared" si="9"/>
        <v>#DIV/0!</v>
      </c>
    </row>
    <row r="210" spans="1:8" ht="15" customHeight="1" x14ac:dyDescent="0.35">
      <c r="A210" s="11"/>
      <c r="B210" s="11">
        <v>3421</v>
      </c>
      <c r="C210" s="11">
        <v>2324</v>
      </c>
      <c r="D210" s="11" t="s">
        <v>423</v>
      </c>
      <c r="E210" s="53">
        <v>0</v>
      </c>
      <c r="F210" s="180">
        <v>0</v>
      </c>
      <c r="G210" s="112">
        <v>24.5</v>
      </c>
      <c r="H210" s="111" t="e">
        <f t="shared" si="9"/>
        <v>#DIV/0!</v>
      </c>
    </row>
    <row r="211" spans="1:8" x14ac:dyDescent="0.35">
      <c r="A211" s="11"/>
      <c r="B211" s="11">
        <v>5311</v>
      </c>
      <c r="C211" s="11">
        <v>2111</v>
      </c>
      <c r="D211" s="11" t="s">
        <v>49</v>
      </c>
      <c r="E211" s="53">
        <v>435</v>
      </c>
      <c r="F211" s="180">
        <v>435</v>
      </c>
      <c r="G211" s="112">
        <v>420.7</v>
      </c>
      <c r="H211" s="111">
        <f t="shared" si="9"/>
        <v>96.712643678160916</v>
      </c>
    </row>
    <row r="212" spans="1:8" ht="14.15" customHeight="1" x14ac:dyDescent="0.35">
      <c r="A212" s="11"/>
      <c r="B212" s="11">
        <v>5311</v>
      </c>
      <c r="C212" s="11">
        <v>2212</v>
      </c>
      <c r="D212" s="11" t="s">
        <v>220</v>
      </c>
      <c r="E212" s="53">
        <v>1600</v>
      </c>
      <c r="F212" s="180">
        <v>1600</v>
      </c>
      <c r="G212" s="112">
        <v>218.2</v>
      </c>
      <c r="H212" s="111">
        <f t="shared" si="9"/>
        <v>13.637499999999999</v>
      </c>
    </row>
    <row r="213" spans="1:8" ht="18" hidden="1" customHeight="1" x14ac:dyDescent="0.35">
      <c r="A213" s="29"/>
      <c r="B213" s="29">
        <v>5311</v>
      </c>
      <c r="C213" s="29">
        <v>2310</v>
      </c>
      <c r="D213" s="29" t="s">
        <v>225</v>
      </c>
      <c r="E213" s="53">
        <v>0</v>
      </c>
      <c r="F213" s="180">
        <v>0</v>
      </c>
      <c r="G213" s="112">
        <v>0</v>
      </c>
      <c r="H213" s="111" t="e">
        <f t="shared" si="9"/>
        <v>#DIV/0!</v>
      </c>
    </row>
    <row r="214" spans="1:8" ht="16.5" customHeight="1" x14ac:dyDescent="0.35">
      <c r="A214" s="11">
        <v>777</v>
      </c>
      <c r="B214" s="11">
        <v>5311</v>
      </c>
      <c r="C214" s="11">
        <v>2212</v>
      </c>
      <c r="D214" s="11" t="s">
        <v>312</v>
      </c>
      <c r="E214" s="53">
        <v>0</v>
      </c>
      <c r="F214" s="180">
        <v>0</v>
      </c>
      <c r="G214" s="112">
        <v>279.3</v>
      </c>
      <c r="H214" s="111" t="e">
        <f t="shared" si="9"/>
        <v>#DIV/0!</v>
      </c>
    </row>
    <row r="215" spans="1:8" x14ac:dyDescent="0.35">
      <c r="A215" s="29"/>
      <c r="B215" s="29">
        <v>5311</v>
      </c>
      <c r="C215" s="29">
        <v>2322</v>
      </c>
      <c r="D215" s="29" t="s">
        <v>226</v>
      </c>
      <c r="E215" s="53">
        <v>0</v>
      </c>
      <c r="F215" s="180">
        <v>0</v>
      </c>
      <c r="G215" s="112">
        <v>85.7</v>
      </c>
      <c r="H215" s="111" t="e">
        <f t="shared" si="9"/>
        <v>#DIV/0!</v>
      </c>
    </row>
    <row r="216" spans="1:8" x14ac:dyDescent="0.35">
      <c r="A216" s="11"/>
      <c r="B216" s="11">
        <v>5311</v>
      </c>
      <c r="C216" s="11">
        <v>2324</v>
      </c>
      <c r="D216" s="11" t="s">
        <v>221</v>
      </c>
      <c r="E216" s="53">
        <v>50</v>
      </c>
      <c r="F216" s="180">
        <v>50</v>
      </c>
      <c r="G216" s="112">
        <v>395.4</v>
      </c>
      <c r="H216" s="111">
        <f t="shared" si="9"/>
        <v>790.8</v>
      </c>
    </row>
    <row r="217" spans="1:8" ht="17.600000000000001" customHeight="1" x14ac:dyDescent="0.35">
      <c r="A217" s="29"/>
      <c r="B217" s="29">
        <v>5311</v>
      </c>
      <c r="C217" s="29">
        <v>2329</v>
      </c>
      <c r="D217" s="29" t="s">
        <v>222</v>
      </c>
      <c r="E217" s="53">
        <v>0</v>
      </c>
      <c r="F217" s="180">
        <v>0</v>
      </c>
      <c r="G217" s="112">
        <v>33.799999999999997</v>
      </c>
      <c r="H217" s="111" t="e">
        <f t="shared" si="9"/>
        <v>#DIV/0!</v>
      </c>
    </row>
    <row r="218" spans="1:8" ht="15.75" hidden="1" customHeight="1" x14ac:dyDescent="0.35">
      <c r="A218" s="29"/>
      <c r="B218" s="29">
        <v>5311</v>
      </c>
      <c r="C218" s="29">
        <v>2329</v>
      </c>
      <c r="D218" s="29" t="s">
        <v>222</v>
      </c>
      <c r="E218" s="53">
        <v>0</v>
      </c>
      <c r="F218" s="180">
        <v>0</v>
      </c>
      <c r="G218" s="112">
        <v>0</v>
      </c>
      <c r="H218" s="111" t="e">
        <f t="shared" si="9"/>
        <v>#DIV/0!</v>
      </c>
    </row>
    <row r="219" spans="1:8" hidden="1" x14ac:dyDescent="0.35">
      <c r="A219" s="29"/>
      <c r="B219" s="29">
        <v>5311</v>
      </c>
      <c r="C219" s="29">
        <v>3113</v>
      </c>
      <c r="D219" s="29" t="s">
        <v>223</v>
      </c>
      <c r="E219" s="53">
        <v>0</v>
      </c>
      <c r="F219" s="180">
        <v>0</v>
      </c>
      <c r="G219" s="112">
        <v>0</v>
      </c>
      <c r="H219" s="111" t="e">
        <f t="shared" si="9"/>
        <v>#DIV/0!</v>
      </c>
    </row>
    <row r="220" spans="1:8" hidden="1" x14ac:dyDescent="0.35">
      <c r="A220" s="29"/>
      <c r="B220" s="29">
        <v>6409</v>
      </c>
      <c r="C220" s="29">
        <v>2328</v>
      </c>
      <c r="D220" s="29" t="s">
        <v>224</v>
      </c>
      <c r="E220" s="53">
        <v>0</v>
      </c>
      <c r="F220" s="180">
        <v>0</v>
      </c>
      <c r="G220" s="112">
        <v>0</v>
      </c>
      <c r="H220" s="111" t="e">
        <f t="shared" si="9"/>
        <v>#DIV/0!</v>
      </c>
    </row>
    <row r="221" spans="1:8" ht="15.45" thickBot="1" x14ac:dyDescent="0.4">
      <c r="A221" s="29"/>
      <c r="B221" s="29">
        <v>6409</v>
      </c>
      <c r="C221" s="29">
        <v>2329</v>
      </c>
      <c r="D221" s="29" t="s">
        <v>554</v>
      </c>
      <c r="E221" s="53">
        <v>0</v>
      </c>
      <c r="F221" s="180">
        <v>0</v>
      </c>
      <c r="G221" s="112">
        <v>0</v>
      </c>
      <c r="H221" s="111" t="e">
        <f t="shared" si="9"/>
        <v>#DIV/0!</v>
      </c>
    </row>
    <row r="222" spans="1:8" ht="16.850000000000001" hidden="1" customHeight="1" thickBot="1" x14ac:dyDescent="0.4">
      <c r="A222" s="11"/>
      <c r="B222" s="11">
        <v>6171</v>
      </c>
      <c r="C222" s="11">
        <v>2212</v>
      </c>
      <c r="D222" s="29" t="s">
        <v>284</v>
      </c>
      <c r="E222" s="53">
        <v>0</v>
      </c>
      <c r="F222" s="180">
        <v>0</v>
      </c>
      <c r="G222" s="112">
        <v>0</v>
      </c>
      <c r="H222" s="111" t="e">
        <f t="shared" si="9"/>
        <v>#DIV/0!</v>
      </c>
    </row>
    <row r="223" spans="1:8" s="6" customFormat="1" ht="21.75" customHeight="1" thickTop="1" thickBot="1" x14ac:dyDescent="0.45">
      <c r="A223" s="37"/>
      <c r="B223" s="37"/>
      <c r="C223" s="37"/>
      <c r="D223" s="36" t="s">
        <v>48</v>
      </c>
      <c r="E223" s="87">
        <f t="shared" ref="E223:G223" si="10">SUM(E191:E222)</f>
        <v>12975</v>
      </c>
      <c r="F223" s="183">
        <f t="shared" si="10"/>
        <v>13465</v>
      </c>
      <c r="G223" s="202">
        <f t="shared" si="10"/>
        <v>13862.1</v>
      </c>
      <c r="H223" s="268">
        <f t="shared" si="9"/>
        <v>102.94912736724842</v>
      </c>
    </row>
    <row r="224" spans="1:8" ht="15" customHeight="1" thickBot="1" x14ac:dyDescent="0.45">
      <c r="A224" s="7"/>
      <c r="B224" s="7"/>
      <c r="C224" s="7"/>
      <c r="D224" s="8"/>
      <c r="E224" s="95"/>
      <c r="F224" s="95"/>
    </row>
    <row r="225" spans="1:8" ht="15" hidden="1" customHeight="1" x14ac:dyDescent="0.4">
      <c r="A225" s="7"/>
      <c r="B225" s="7"/>
      <c r="C225" s="7"/>
      <c r="D225" s="8"/>
      <c r="E225" s="95"/>
      <c r="F225" s="95"/>
    </row>
    <row r="226" spans="1:8" ht="15" hidden="1" customHeight="1" x14ac:dyDescent="0.4">
      <c r="A226" s="7"/>
      <c r="B226" s="7"/>
      <c r="C226" s="7"/>
      <c r="D226" s="8"/>
      <c r="E226" s="95"/>
      <c r="F226" s="95"/>
    </row>
    <row r="227" spans="1:8" ht="15" hidden="1" customHeight="1" x14ac:dyDescent="0.4">
      <c r="A227" s="7"/>
      <c r="B227" s="7"/>
      <c r="C227" s="7"/>
      <c r="D227" s="8"/>
      <c r="E227" s="95"/>
      <c r="F227" s="95"/>
    </row>
    <row r="228" spans="1:8" ht="15" hidden="1" customHeight="1" x14ac:dyDescent="0.4">
      <c r="A228" s="7"/>
      <c r="B228" s="7"/>
      <c r="C228" s="7"/>
      <c r="D228" s="8"/>
      <c r="E228" s="95"/>
      <c r="F228" s="95"/>
    </row>
    <row r="229" spans="1:8" ht="15" hidden="1" customHeight="1" x14ac:dyDescent="0.4">
      <c r="A229" s="7"/>
      <c r="B229" s="7"/>
      <c r="C229" s="7"/>
      <c r="D229" s="8"/>
      <c r="E229" s="95"/>
      <c r="F229" s="95"/>
    </row>
    <row r="230" spans="1:8" ht="15" hidden="1" customHeight="1" x14ac:dyDescent="0.4">
      <c r="A230" s="7"/>
      <c r="B230" s="7"/>
      <c r="C230" s="7"/>
      <c r="D230" s="8"/>
      <c r="E230" s="95"/>
      <c r="F230" s="95"/>
    </row>
    <row r="231" spans="1:8" ht="15" hidden="1" customHeight="1" thickBot="1" x14ac:dyDescent="0.45">
      <c r="A231" s="7"/>
      <c r="B231" s="7"/>
      <c r="C231" s="7"/>
      <c r="D231" s="8"/>
      <c r="E231" s="184"/>
      <c r="F231" s="184"/>
    </row>
    <row r="232" spans="1:8" ht="15" hidden="1" customHeight="1" thickBot="1" x14ac:dyDescent="0.45">
      <c r="A232" s="7"/>
      <c r="B232" s="7"/>
      <c r="C232" s="7"/>
      <c r="D232" s="8"/>
      <c r="E232" s="95"/>
      <c r="F232" s="95"/>
    </row>
    <row r="233" spans="1:8" ht="15.45" x14ac:dyDescent="0.4">
      <c r="A233" s="22" t="s">
        <v>14</v>
      </c>
      <c r="B233" s="22" t="s">
        <v>415</v>
      </c>
      <c r="C233" s="22" t="s">
        <v>416</v>
      </c>
      <c r="D233" s="21" t="s">
        <v>12</v>
      </c>
      <c r="E233" s="20" t="s">
        <v>11</v>
      </c>
      <c r="F233" s="20" t="s">
        <v>11</v>
      </c>
      <c r="G233" s="20" t="s">
        <v>0</v>
      </c>
      <c r="H233" s="113" t="s">
        <v>359</v>
      </c>
    </row>
    <row r="234" spans="1:8" ht="15.75" customHeight="1" thickBot="1" x14ac:dyDescent="0.45">
      <c r="A234" s="19"/>
      <c r="B234" s="19"/>
      <c r="C234" s="19"/>
      <c r="D234" s="18"/>
      <c r="E234" s="188" t="s">
        <v>10</v>
      </c>
      <c r="F234" s="190" t="s">
        <v>9</v>
      </c>
      <c r="G234" s="216" t="s">
        <v>532</v>
      </c>
      <c r="H234" s="119" t="s">
        <v>360</v>
      </c>
    </row>
    <row r="235" spans="1:8" ht="18.75" customHeight="1" thickTop="1" x14ac:dyDescent="0.4">
      <c r="A235" s="27">
        <v>100</v>
      </c>
      <c r="B235" s="1743" t="s">
        <v>358</v>
      </c>
      <c r="C235" s="1744"/>
      <c r="D235" s="1745"/>
      <c r="E235" s="52"/>
      <c r="F235" s="191"/>
      <c r="G235" s="204"/>
      <c r="H235" s="126"/>
    </row>
    <row r="236" spans="1:8" x14ac:dyDescent="0.35">
      <c r="A236" s="11"/>
      <c r="B236" s="11"/>
      <c r="C236" s="11"/>
      <c r="D236" s="11"/>
      <c r="E236" s="53"/>
      <c r="F236" s="180"/>
      <c r="G236" s="205"/>
      <c r="H236" s="124"/>
    </row>
    <row r="237" spans="1:8" x14ac:dyDescent="0.35">
      <c r="A237" s="29"/>
      <c r="B237" s="11"/>
      <c r="C237" s="11">
        <v>1333</v>
      </c>
      <c r="D237" s="11" t="s">
        <v>59</v>
      </c>
      <c r="E237" s="53">
        <v>450</v>
      </c>
      <c r="F237" s="180">
        <v>450</v>
      </c>
      <c r="G237" s="112">
        <v>286.8</v>
      </c>
      <c r="H237" s="111">
        <f t="shared" ref="H237:H263" si="11">(G237/F237)*100</f>
        <v>63.733333333333334</v>
      </c>
    </row>
    <row r="238" spans="1:8" x14ac:dyDescent="0.35">
      <c r="A238" s="29"/>
      <c r="B238" s="11"/>
      <c r="C238" s="11">
        <v>1334</v>
      </c>
      <c r="D238" s="11" t="s">
        <v>58</v>
      </c>
      <c r="E238" s="53">
        <v>250</v>
      </c>
      <c r="F238" s="180">
        <v>250</v>
      </c>
      <c r="G238" s="112">
        <v>310.7</v>
      </c>
      <c r="H238" s="111">
        <f t="shared" si="11"/>
        <v>124.27999999999999</v>
      </c>
    </row>
    <row r="239" spans="1:8" x14ac:dyDescent="0.35">
      <c r="A239" s="29"/>
      <c r="B239" s="11"/>
      <c r="C239" s="11">
        <v>1335</v>
      </c>
      <c r="D239" s="11" t="s">
        <v>57</v>
      </c>
      <c r="E239" s="53">
        <v>25</v>
      </c>
      <c r="F239" s="180">
        <v>25</v>
      </c>
      <c r="G239" s="112">
        <v>24.6</v>
      </c>
      <c r="H239" s="111">
        <f t="shared" si="11"/>
        <v>98.4</v>
      </c>
    </row>
    <row r="240" spans="1:8" x14ac:dyDescent="0.35">
      <c r="A240" s="29"/>
      <c r="B240" s="11"/>
      <c r="C240" s="11">
        <v>1356</v>
      </c>
      <c r="D240" s="11" t="s">
        <v>211</v>
      </c>
      <c r="E240" s="53">
        <v>8000</v>
      </c>
      <c r="F240" s="180">
        <v>8000</v>
      </c>
      <c r="G240" s="112">
        <v>10265.700000000001</v>
      </c>
      <c r="H240" s="111">
        <f t="shared" si="11"/>
        <v>128.32125000000002</v>
      </c>
    </row>
    <row r="241" spans="1:8" x14ac:dyDescent="0.35">
      <c r="A241" s="11"/>
      <c r="B241" s="11"/>
      <c r="C241" s="11">
        <v>1361</v>
      </c>
      <c r="D241" s="11" t="s">
        <v>29</v>
      </c>
      <c r="E241" s="53">
        <v>2380</v>
      </c>
      <c r="F241" s="180">
        <v>2380</v>
      </c>
      <c r="G241" s="112">
        <v>2174.1999999999998</v>
      </c>
      <c r="H241" s="111">
        <f t="shared" si="11"/>
        <v>91.35294117647058</v>
      </c>
    </row>
    <row r="242" spans="1:8" ht="15.45" hidden="1" x14ac:dyDescent="0.4">
      <c r="A242" s="30"/>
      <c r="B242" s="30"/>
      <c r="C242" s="11">
        <v>4111</v>
      </c>
      <c r="D242" s="11" t="s">
        <v>428</v>
      </c>
      <c r="E242" s="53">
        <v>0</v>
      </c>
      <c r="F242" s="180">
        <v>0</v>
      </c>
      <c r="G242" s="112">
        <v>0</v>
      </c>
      <c r="H242" s="111" t="e">
        <f t="shared" si="11"/>
        <v>#DIV/0!</v>
      </c>
    </row>
    <row r="243" spans="1:8" ht="15.45" hidden="1" x14ac:dyDescent="0.4">
      <c r="A243" s="30"/>
      <c r="B243" s="30"/>
      <c r="C243" s="11">
        <v>4216</v>
      </c>
      <c r="D243" s="11" t="s">
        <v>47</v>
      </c>
      <c r="E243" s="53">
        <v>0</v>
      </c>
      <c r="F243" s="180">
        <v>0</v>
      </c>
      <c r="G243" s="112">
        <v>0</v>
      </c>
      <c r="H243" s="111" t="e">
        <f t="shared" si="11"/>
        <v>#DIV/0!</v>
      </c>
    </row>
    <row r="244" spans="1:8" ht="15.45" hidden="1" x14ac:dyDescent="0.4">
      <c r="A244" s="30"/>
      <c r="B244" s="30"/>
      <c r="C244" s="11">
        <v>4121</v>
      </c>
      <c r="D244" s="11" t="s">
        <v>433</v>
      </c>
      <c r="E244" s="53">
        <v>0</v>
      </c>
      <c r="F244" s="180">
        <v>0</v>
      </c>
      <c r="G244" s="112">
        <v>0</v>
      </c>
      <c r="H244" s="111" t="e">
        <f t="shared" si="11"/>
        <v>#DIV/0!</v>
      </c>
    </row>
    <row r="245" spans="1:8" ht="15" hidden="1" customHeight="1" x14ac:dyDescent="0.35">
      <c r="A245" s="29"/>
      <c r="B245" s="29">
        <v>1036</v>
      </c>
      <c r="C245" s="29">
        <v>2324</v>
      </c>
      <c r="D245" s="29" t="s">
        <v>526</v>
      </c>
      <c r="E245" s="53">
        <v>0</v>
      </c>
      <c r="F245" s="180">
        <v>0</v>
      </c>
      <c r="G245" s="112">
        <v>0</v>
      </c>
      <c r="H245" s="111" t="e">
        <f t="shared" si="11"/>
        <v>#DIV/0!</v>
      </c>
    </row>
    <row r="246" spans="1:8" ht="15" customHeight="1" x14ac:dyDescent="0.35">
      <c r="A246" s="29"/>
      <c r="B246" s="29">
        <v>1069</v>
      </c>
      <c r="C246" s="29">
        <v>2212</v>
      </c>
      <c r="D246" s="29" t="s">
        <v>533</v>
      </c>
      <c r="E246" s="53">
        <v>0</v>
      </c>
      <c r="F246" s="180">
        <v>0</v>
      </c>
      <c r="G246" s="112">
        <v>0</v>
      </c>
      <c r="H246" s="111" t="e">
        <f t="shared" si="11"/>
        <v>#DIV/0!</v>
      </c>
    </row>
    <row r="247" spans="1:8" ht="15" customHeight="1" x14ac:dyDescent="0.35">
      <c r="A247" s="29"/>
      <c r="B247" s="29">
        <v>1070</v>
      </c>
      <c r="C247" s="29">
        <v>2212</v>
      </c>
      <c r="D247" s="29" t="s">
        <v>212</v>
      </c>
      <c r="E247" s="53">
        <v>35</v>
      </c>
      <c r="F247" s="180">
        <v>35</v>
      </c>
      <c r="G247" s="112">
        <v>46.3</v>
      </c>
      <c r="H247" s="111">
        <f t="shared" si="11"/>
        <v>132.28571428571428</v>
      </c>
    </row>
    <row r="248" spans="1:8" x14ac:dyDescent="0.35">
      <c r="A248" s="11"/>
      <c r="B248" s="11">
        <v>2169</v>
      </c>
      <c r="C248" s="11">
        <v>2212</v>
      </c>
      <c r="D248" s="11" t="s">
        <v>227</v>
      </c>
      <c r="E248" s="53">
        <v>200</v>
      </c>
      <c r="F248" s="180">
        <v>200</v>
      </c>
      <c r="G248" s="112">
        <v>256</v>
      </c>
      <c r="H248" s="111">
        <f t="shared" si="11"/>
        <v>128</v>
      </c>
    </row>
    <row r="249" spans="1:8" hidden="1" x14ac:dyDescent="0.35">
      <c r="A249" s="29"/>
      <c r="B249" s="29">
        <v>3635</v>
      </c>
      <c r="C249" s="29">
        <v>3122</v>
      </c>
      <c r="D249" s="11" t="s">
        <v>46</v>
      </c>
      <c r="E249" s="53">
        <v>0</v>
      </c>
      <c r="F249" s="180">
        <v>0</v>
      </c>
      <c r="G249" s="112">
        <v>0</v>
      </c>
      <c r="H249" s="111" t="e">
        <f t="shared" si="11"/>
        <v>#DIV/0!</v>
      </c>
    </row>
    <row r="250" spans="1:8" ht="15.9" customHeight="1" x14ac:dyDescent="0.4">
      <c r="A250" s="30"/>
      <c r="B250" s="31">
        <v>2169</v>
      </c>
      <c r="C250" s="11">
        <v>2324</v>
      </c>
      <c r="D250" s="11" t="s">
        <v>476</v>
      </c>
      <c r="E250" s="53">
        <v>0</v>
      </c>
      <c r="F250" s="180">
        <v>0</v>
      </c>
      <c r="G250" s="112">
        <v>1</v>
      </c>
      <c r="H250" s="111" t="e">
        <f t="shared" si="11"/>
        <v>#DIV/0!</v>
      </c>
    </row>
    <row r="251" spans="1:8" ht="15" customHeight="1" x14ac:dyDescent="0.35">
      <c r="A251" s="29"/>
      <c r="B251" s="29">
        <v>2369</v>
      </c>
      <c r="C251" s="29">
        <v>2212</v>
      </c>
      <c r="D251" s="29" t="s">
        <v>213</v>
      </c>
      <c r="E251" s="53">
        <v>15</v>
      </c>
      <c r="F251" s="180">
        <v>15</v>
      </c>
      <c r="G251" s="112">
        <v>4.5</v>
      </c>
      <c r="H251" s="111">
        <f t="shared" si="11"/>
        <v>30</v>
      </c>
    </row>
    <row r="252" spans="1:8" ht="15" customHeight="1" x14ac:dyDescent="0.35">
      <c r="A252" s="29"/>
      <c r="B252" s="11">
        <v>3322</v>
      </c>
      <c r="C252" s="11">
        <v>2212</v>
      </c>
      <c r="D252" s="11" t="s">
        <v>214</v>
      </c>
      <c r="E252" s="53">
        <v>40</v>
      </c>
      <c r="F252" s="180">
        <v>40</v>
      </c>
      <c r="G252" s="112">
        <v>94</v>
      </c>
      <c r="H252" s="111">
        <f t="shared" si="11"/>
        <v>235</v>
      </c>
    </row>
    <row r="253" spans="1:8" ht="15" customHeight="1" x14ac:dyDescent="0.35">
      <c r="A253" s="29"/>
      <c r="B253" s="11">
        <v>3729</v>
      </c>
      <c r="C253" s="11">
        <v>2212</v>
      </c>
      <c r="D253" s="11" t="s">
        <v>457</v>
      </c>
      <c r="E253" s="53">
        <v>2</v>
      </c>
      <c r="F253" s="180">
        <v>2</v>
      </c>
      <c r="G253" s="112">
        <v>2.5</v>
      </c>
      <c r="H253" s="111">
        <f t="shared" si="11"/>
        <v>125</v>
      </c>
    </row>
    <row r="254" spans="1:8" ht="15" customHeight="1" x14ac:dyDescent="0.35">
      <c r="A254" s="29"/>
      <c r="B254" s="29">
        <v>3749</v>
      </c>
      <c r="C254" s="29">
        <v>2212</v>
      </c>
      <c r="D254" s="29" t="s">
        <v>288</v>
      </c>
      <c r="E254" s="53">
        <v>8</v>
      </c>
      <c r="F254" s="180">
        <v>8</v>
      </c>
      <c r="G254" s="112">
        <v>22.2</v>
      </c>
      <c r="H254" s="111">
        <f t="shared" si="11"/>
        <v>277.5</v>
      </c>
    </row>
    <row r="255" spans="1:8" ht="15" customHeight="1" x14ac:dyDescent="0.35">
      <c r="A255" s="29"/>
      <c r="B255" s="11">
        <v>3769</v>
      </c>
      <c r="C255" s="11">
        <v>2212</v>
      </c>
      <c r="D255" s="11" t="s">
        <v>578</v>
      </c>
      <c r="E255" s="53">
        <v>0</v>
      </c>
      <c r="F255" s="180">
        <v>0</v>
      </c>
      <c r="G255" s="112">
        <v>40</v>
      </c>
      <c r="H255" s="111" t="e">
        <f t="shared" si="11"/>
        <v>#DIV/0!</v>
      </c>
    </row>
    <row r="256" spans="1:8" ht="15" customHeight="1" x14ac:dyDescent="0.35">
      <c r="A256" s="29"/>
      <c r="B256" s="11">
        <v>6171</v>
      </c>
      <c r="C256" s="11">
        <v>2111</v>
      </c>
      <c r="D256" s="11" t="s">
        <v>543</v>
      </c>
      <c r="E256" s="53">
        <v>0</v>
      </c>
      <c r="F256" s="180">
        <v>0</v>
      </c>
      <c r="G256" s="112">
        <v>1.4</v>
      </c>
      <c r="H256" s="111" t="e">
        <f t="shared" si="11"/>
        <v>#DIV/0!</v>
      </c>
    </row>
    <row r="257" spans="1:8" ht="15" customHeight="1" x14ac:dyDescent="0.35">
      <c r="A257" s="29"/>
      <c r="B257" s="11">
        <v>6171</v>
      </c>
      <c r="C257" s="11">
        <v>2212</v>
      </c>
      <c r="D257" s="11" t="s">
        <v>217</v>
      </c>
      <c r="E257" s="53">
        <v>3</v>
      </c>
      <c r="F257" s="180">
        <v>3</v>
      </c>
      <c r="G257" s="112">
        <v>23.8</v>
      </c>
      <c r="H257" s="111">
        <f t="shared" si="11"/>
        <v>793.33333333333337</v>
      </c>
    </row>
    <row r="258" spans="1:8" x14ac:dyDescent="0.35">
      <c r="A258" s="29"/>
      <c r="B258" s="29">
        <v>6171</v>
      </c>
      <c r="C258" s="29">
        <v>2324</v>
      </c>
      <c r="D258" s="11" t="s">
        <v>228</v>
      </c>
      <c r="E258" s="53">
        <v>58</v>
      </c>
      <c r="F258" s="180">
        <v>58</v>
      </c>
      <c r="G258" s="112">
        <v>72.5</v>
      </c>
      <c r="H258" s="111">
        <f t="shared" si="11"/>
        <v>125</v>
      </c>
    </row>
    <row r="259" spans="1:8" ht="15" hidden="1" customHeight="1" x14ac:dyDescent="0.35">
      <c r="A259" s="29"/>
      <c r="B259" s="11">
        <v>2169</v>
      </c>
      <c r="C259" s="58">
        <v>2324</v>
      </c>
      <c r="D259" s="11" t="s">
        <v>329</v>
      </c>
      <c r="E259" s="53">
        <v>0</v>
      </c>
      <c r="F259" s="180">
        <v>0</v>
      </c>
      <c r="G259" s="112">
        <v>0</v>
      </c>
      <c r="H259" s="111" t="e">
        <f t="shared" si="11"/>
        <v>#DIV/0!</v>
      </c>
    </row>
    <row r="260" spans="1:8" ht="15" hidden="1" customHeight="1" x14ac:dyDescent="0.35">
      <c r="A260" s="29"/>
      <c r="B260" s="11">
        <v>6171</v>
      </c>
      <c r="C260" s="11">
        <v>2212</v>
      </c>
      <c r="D260" s="11" t="s">
        <v>303</v>
      </c>
      <c r="E260" s="53"/>
      <c r="F260" s="180">
        <v>0</v>
      </c>
      <c r="G260" s="112">
        <v>0</v>
      </c>
      <c r="H260" s="111" t="e">
        <f t="shared" si="11"/>
        <v>#DIV/0!</v>
      </c>
    </row>
    <row r="261" spans="1:8" ht="15" customHeight="1" thickBot="1" x14ac:dyDescent="0.4">
      <c r="A261" s="29"/>
      <c r="B261" s="11">
        <v>6171</v>
      </c>
      <c r="C261" s="11">
        <v>3113</v>
      </c>
      <c r="D261" s="11" t="s">
        <v>534</v>
      </c>
      <c r="E261" s="53">
        <v>0</v>
      </c>
      <c r="F261" s="180">
        <v>0</v>
      </c>
      <c r="G261" s="112">
        <v>5</v>
      </c>
      <c r="H261" s="111" t="e">
        <f t="shared" si="11"/>
        <v>#DIV/0!</v>
      </c>
    </row>
    <row r="262" spans="1:8" ht="15.45" hidden="1" thickBot="1" x14ac:dyDescent="0.4">
      <c r="A262" s="29">
        <v>98018</v>
      </c>
      <c r="B262" s="29">
        <v>6402</v>
      </c>
      <c r="C262" s="29">
        <v>2222</v>
      </c>
      <c r="D262" s="11" t="s">
        <v>494</v>
      </c>
      <c r="E262" s="53">
        <v>0</v>
      </c>
      <c r="F262" s="180">
        <v>0</v>
      </c>
      <c r="G262" s="112">
        <v>0</v>
      </c>
      <c r="H262" s="111" t="e">
        <f t="shared" si="11"/>
        <v>#DIV/0!</v>
      </c>
    </row>
    <row r="263" spans="1:8" s="6" customFormat="1" ht="21.75" customHeight="1" thickTop="1" thickBot="1" x14ac:dyDescent="0.45">
      <c r="A263" s="37"/>
      <c r="B263" s="37"/>
      <c r="C263" s="37"/>
      <c r="D263" s="36" t="s">
        <v>45</v>
      </c>
      <c r="E263" s="87">
        <f t="shared" ref="E263:G263" si="12">SUM(E237:E262)</f>
        <v>11466</v>
      </c>
      <c r="F263" s="183">
        <f t="shared" si="12"/>
        <v>11466</v>
      </c>
      <c r="G263" s="202">
        <f t="shared" si="12"/>
        <v>13631.199999999999</v>
      </c>
      <c r="H263" s="268">
        <f t="shared" si="11"/>
        <v>118.88365602651317</v>
      </c>
    </row>
    <row r="264" spans="1:8" ht="15" customHeight="1" x14ac:dyDescent="0.4">
      <c r="A264" s="7"/>
      <c r="B264" s="7"/>
      <c r="C264" s="7"/>
      <c r="D264" s="8"/>
      <c r="E264" s="95"/>
      <c r="F264" s="95"/>
    </row>
    <row r="265" spans="1:8" ht="0.75" customHeight="1" x14ac:dyDescent="0.4">
      <c r="A265" s="7"/>
      <c r="B265" s="7"/>
      <c r="C265" s="7"/>
      <c r="D265" s="8"/>
      <c r="E265" s="95"/>
      <c r="F265" s="95"/>
    </row>
    <row r="266" spans="1:8" ht="15" hidden="1" customHeight="1" x14ac:dyDescent="0.4">
      <c r="A266" s="7"/>
      <c r="B266" s="7"/>
      <c r="C266" s="7"/>
      <c r="D266" s="8"/>
      <c r="E266" s="95"/>
      <c r="F266" s="95"/>
    </row>
    <row r="267" spans="1:8" ht="6.75" customHeight="1" thickBot="1" x14ac:dyDescent="0.45">
      <c r="A267" s="7"/>
      <c r="B267" s="7"/>
      <c r="C267" s="7"/>
      <c r="D267" s="8"/>
      <c r="E267" s="95"/>
      <c r="F267" s="95"/>
    </row>
    <row r="268" spans="1:8" ht="15.45" x14ac:dyDescent="0.4">
      <c r="A268" s="22" t="s">
        <v>14</v>
      </c>
      <c r="B268" s="22" t="s">
        <v>415</v>
      </c>
      <c r="C268" s="22" t="s">
        <v>416</v>
      </c>
      <c r="D268" s="21" t="s">
        <v>12</v>
      </c>
      <c r="E268" s="20" t="s">
        <v>11</v>
      </c>
      <c r="F268" s="20" t="s">
        <v>11</v>
      </c>
      <c r="G268" s="20" t="s">
        <v>0</v>
      </c>
      <c r="H268" s="113" t="s">
        <v>359</v>
      </c>
    </row>
    <row r="269" spans="1:8" ht="15.75" customHeight="1" thickBot="1" x14ac:dyDescent="0.45">
      <c r="A269" s="19"/>
      <c r="B269" s="19"/>
      <c r="C269" s="19"/>
      <c r="D269" s="18"/>
      <c r="E269" s="188" t="s">
        <v>10</v>
      </c>
      <c r="F269" s="190" t="s">
        <v>9</v>
      </c>
      <c r="G269" s="216" t="s">
        <v>532</v>
      </c>
      <c r="H269" s="119" t="s">
        <v>360</v>
      </c>
    </row>
    <row r="270" spans="1:8" ht="20.25" customHeight="1" thickTop="1" x14ac:dyDescent="0.4">
      <c r="A270" s="17">
        <v>110</v>
      </c>
      <c r="B270" s="30"/>
      <c r="C270" s="30"/>
      <c r="D270" s="30" t="s">
        <v>44</v>
      </c>
      <c r="E270" s="52"/>
      <c r="F270" s="191"/>
      <c r="G270" s="204"/>
      <c r="H270" s="126"/>
    </row>
    <row r="271" spans="1:8" ht="16.5" customHeight="1" x14ac:dyDescent="0.4">
      <c r="A271" s="17"/>
      <c r="B271" s="30"/>
      <c r="C271" s="30"/>
      <c r="D271" s="30"/>
      <c r="E271" s="52"/>
      <c r="F271" s="192"/>
      <c r="G271" s="201"/>
      <c r="H271" s="115"/>
    </row>
    <row r="272" spans="1:8" x14ac:dyDescent="0.35">
      <c r="A272" s="11"/>
      <c r="B272" s="11"/>
      <c r="C272" s="11">
        <v>1111</v>
      </c>
      <c r="D272" s="11" t="s">
        <v>395</v>
      </c>
      <c r="E272" s="53">
        <v>48912</v>
      </c>
      <c r="F272" s="180">
        <v>48912</v>
      </c>
      <c r="G272" s="112">
        <v>67848.899999999994</v>
      </c>
      <c r="H272" s="111">
        <f t="shared" ref="H272:H303" si="13">(G272/F272)*100</f>
        <v>138.71626594700686</v>
      </c>
    </row>
    <row r="273" spans="1:8" x14ac:dyDescent="0.35">
      <c r="A273" s="11"/>
      <c r="B273" s="11"/>
      <c r="C273" s="11">
        <v>1112</v>
      </c>
      <c r="D273" s="11" t="s">
        <v>396</v>
      </c>
      <c r="E273" s="53">
        <v>1366</v>
      </c>
      <c r="F273" s="180">
        <v>1366</v>
      </c>
      <c r="G273" s="112">
        <v>4094.9</v>
      </c>
      <c r="H273" s="111">
        <f t="shared" si="13"/>
        <v>299.77306002928259</v>
      </c>
    </row>
    <row r="274" spans="1:8" x14ac:dyDescent="0.35">
      <c r="A274" s="11"/>
      <c r="B274" s="11"/>
      <c r="C274" s="11">
        <v>1113</v>
      </c>
      <c r="D274" s="11" t="s">
        <v>397</v>
      </c>
      <c r="E274" s="53">
        <v>8540</v>
      </c>
      <c r="F274" s="180">
        <v>8540</v>
      </c>
      <c r="G274" s="112">
        <v>10619.4</v>
      </c>
      <c r="H274" s="111">
        <f t="shared" si="13"/>
        <v>124.34894613583138</v>
      </c>
    </row>
    <row r="275" spans="1:8" x14ac:dyDescent="0.35">
      <c r="A275" s="11"/>
      <c r="B275" s="11"/>
      <c r="C275" s="11">
        <v>1121</v>
      </c>
      <c r="D275" s="11" t="s">
        <v>43</v>
      </c>
      <c r="E275" s="53">
        <v>47822</v>
      </c>
      <c r="F275" s="180">
        <v>47822</v>
      </c>
      <c r="G275" s="112">
        <v>89598.399999999994</v>
      </c>
      <c r="H275" s="111">
        <f t="shared" si="13"/>
        <v>187.35811969386472</v>
      </c>
    </row>
    <row r="276" spans="1:8" x14ac:dyDescent="0.35">
      <c r="A276" s="11"/>
      <c r="B276" s="11"/>
      <c r="C276" s="11">
        <v>1122</v>
      </c>
      <c r="D276" s="11" t="s">
        <v>42</v>
      </c>
      <c r="E276" s="53">
        <v>10000</v>
      </c>
      <c r="F276" s="180">
        <v>9485.7999999999993</v>
      </c>
      <c r="G276" s="112">
        <v>9485.7999999999993</v>
      </c>
      <c r="H276" s="111">
        <f t="shared" si="13"/>
        <v>100</v>
      </c>
    </row>
    <row r="277" spans="1:8" x14ac:dyDescent="0.35">
      <c r="A277" s="11"/>
      <c r="B277" s="11"/>
      <c r="C277" s="11">
        <v>1211</v>
      </c>
      <c r="D277" s="11" t="s">
        <v>41</v>
      </c>
      <c r="E277" s="53">
        <v>182918</v>
      </c>
      <c r="F277" s="180">
        <v>182918</v>
      </c>
      <c r="G277" s="112">
        <v>200385.6</v>
      </c>
      <c r="H277" s="111">
        <f t="shared" si="13"/>
        <v>109.54941558512559</v>
      </c>
    </row>
    <row r="278" spans="1:8" x14ac:dyDescent="0.35">
      <c r="A278" s="11"/>
      <c r="B278" s="11"/>
      <c r="C278" s="11">
        <v>1340</v>
      </c>
      <c r="D278" s="11" t="s">
        <v>445</v>
      </c>
      <c r="E278" s="53">
        <v>13200</v>
      </c>
      <c r="F278" s="180">
        <v>13200</v>
      </c>
      <c r="G278" s="112">
        <v>12472.6</v>
      </c>
      <c r="H278" s="111">
        <f t="shared" si="13"/>
        <v>94.489393939393935</v>
      </c>
    </row>
    <row r="279" spans="1:8" x14ac:dyDescent="0.35">
      <c r="A279" s="11"/>
      <c r="B279" s="11"/>
      <c r="C279" s="11">
        <v>1341</v>
      </c>
      <c r="D279" s="11" t="s">
        <v>40</v>
      </c>
      <c r="E279" s="53">
        <v>860</v>
      </c>
      <c r="F279" s="180">
        <v>860</v>
      </c>
      <c r="G279" s="112">
        <v>938.1</v>
      </c>
      <c r="H279" s="111">
        <f t="shared" si="13"/>
        <v>109.08139534883721</v>
      </c>
    </row>
    <row r="280" spans="1:8" ht="15" customHeight="1" x14ac:dyDescent="0.4">
      <c r="A280" s="33"/>
      <c r="B280" s="30"/>
      <c r="C280" s="31">
        <v>1342</v>
      </c>
      <c r="D280" s="31" t="s">
        <v>545</v>
      </c>
      <c r="E280" s="53">
        <v>360</v>
      </c>
      <c r="F280" s="180">
        <v>360</v>
      </c>
      <c r="G280" s="112">
        <v>732.7</v>
      </c>
      <c r="H280" s="111">
        <f t="shared" si="13"/>
        <v>203.5277777777778</v>
      </c>
    </row>
    <row r="281" spans="1:8" x14ac:dyDescent="0.35">
      <c r="A281" s="32"/>
      <c r="B281" s="31"/>
      <c r="C281" s="31">
        <v>1343</v>
      </c>
      <c r="D281" s="31" t="s">
        <v>39</v>
      </c>
      <c r="E281" s="53">
        <v>1250</v>
      </c>
      <c r="F281" s="180">
        <v>1250</v>
      </c>
      <c r="G281" s="112">
        <v>1218.8</v>
      </c>
      <c r="H281" s="111">
        <f t="shared" si="13"/>
        <v>97.504000000000005</v>
      </c>
    </row>
    <row r="282" spans="1:8" hidden="1" x14ac:dyDescent="0.35">
      <c r="A282" s="10"/>
      <c r="B282" s="11"/>
      <c r="C282" s="11">
        <v>1345</v>
      </c>
      <c r="D282" s="11" t="s">
        <v>229</v>
      </c>
      <c r="E282" s="53">
        <v>0</v>
      </c>
      <c r="F282" s="180">
        <v>0</v>
      </c>
      <c r="G282" s="112">
        <v>0</v>
      </c>
      <c r="H282" s="111" t="e">
        <f t="shared" si="13"/>
        <v>#DIV/0!</v>
      </c>
    </row>
    <row r="283" spans="1:8" x14ac:dyDescent="0.35">
      <c r="A283" s="10"/>
      <c r="B283" s="11"/>
      <c r="C283" s="11">
        <v>1349</v>
      </c>
      <c r="D283" s="11" t="s">
        <v>549</v>
      </c>
      <c r="E283" s="53">
        <v>0</v>
      </c>
      <c r="F283" s="180">
        <v>0</v>
      </c>
      <c r="G283" s="112">
        <v>0.6</v>
      </c>
      <c r="H283" s="111" t="e">
        <f t="shared" si="13"/>
        <v>#DIV/0!</v>
      </c>
    </row>
    <row r="284" spans="1:8" x14ac:dyDescent="0.35">
      <c r="A284" s="11"/>
      <c r="B284" s="11"/>
      <c r="C284" s="11">
        <v>1361</v>
      </c>
      <c r="D284" s="11" t="s">
        <v>38</v>
      </c>
      <c r="E284" s="53">
        <v>0</v>
      </c>
      <c r="F284" s="180">
        <v>0</v>
      </c>
      <c r="G284" s="112">
        <v>3.3</v>
      </c>
      <c r="H284" s="111" t="e">
        <f t="shared" si="13"/>
        <v>#DIV/0!</v>
      </c>
    </row>
    <row r="285" spans="1:8" ht="16.2" customHeight="1" x14ac:dyDescent="0.35">
      <c r="A285" s="11"/>
      <c r="B285" s="11"/>
      <c r="C285" s="11">
        <v>1381</v>
      </c>
      <c r="D285" s="11" t="s">
        <v>398</v>
      </c>
      <c r="E285" s="53">
        <v>0</v>
      </c>
      <c r="F285" s="180">
        <v>0</v>
      </c>
      <c r="G285" s="112">
        <v>2545.3000000000002</v>
      </c>
      <c r="H285" s="111" t="e">
        <f t="shared" si="13"/>
        <v>#DIV/0!</v>
      </c>
    </row>
    <row r="286" spans="1:8" x14ac:dyDescent="0.35">
      <c r="A286" s="11"/>
      <c r="B286" s="11"/>
      <c r="C286" s="11">
        <v>1382</v>
      </c>
      <c r="D286" s="11" t="s">
        <v>279</v>
      </c>
      <c r="E286" s="53">
        <v>0</v>
      </c>
      <c r="F286" s="180">
        <v>0</v>
      </c>
      <c r="G286" s="112">
        <v>0.1</v>
      </c>
      <c r="H286" s="111" t="e">
        <f t="shared" si="13"/>
        <v>#DIV/0!</v>
      </c>
    </row>
    <row r="287" spans="1:8" x14ac:dyDescent="0.35">
      <c r="A287" s="11"/>
      <c r="B287" s="11"/>
      <c r="C287" s="11">
        <v>1383</v>
      </c>
      <c r="D287" s="11" t="s">
        <v>235</v>
      </c>
      <c r="E287" s="53">
        <v>0</v>
      </c>
      <c r="F287" s="180">
        <v>0</v>
      </c>
      <c r="G287" s="112">
        <v>505.5</v>
      </c>
      <c r="H287" s="111" t="e">
        <f t="shared" si="13"/>
        <v>#DIV/0!</v>
      </c>
    </row>
    <row r="288" spans="1:8" x14ac:dyDescent="0.35">
      <c r="A288" s="11"/>
      <c r="B288" s="11"/>
      <c r="C288" s="11">
        <v>1511</v>
      </c>
      <c r="D288" s="11" t="s">
        <v>37</v>
      </c>
      <c r="E288" s="53">
        <v>23000</v>
      </c>
      <c r="F288" s="180">
        <v>23000</v>
      </c>
      <c r="G288" s="112">
        <v>24048</v>
      </c>
      <c r="H288" s="111">
        <f t="shared" si="13"/>
        <v>104.55652173913043</v>
      </c>
    </row>
    <row r="289" spans="1:8" hidden="1" x14ac:dyDescent="0.35">
      <c r="A289" s="11"/>
      <c r="B289" s="11"/>
      <c r="C289" s="11">
        <v>2451</v>
      </c>
      <c r="D289" s="11" t="s">
        <v>403</v>
      </c>
      <c r="E289" s="53">
        <v>0</v>
      </c>
      <c r="F289" s="180">
        <v>0</v>
      </c>
      <c r="G289" s="112">
        <v>0</v>
      </c>
      <c r="H289" s="111" t="e">
        <f t="shared" si="13"/>
        <v>#DIV/0!</v>
      </c>
    </row>
    <row r="290" spans="1:8" hidden="1" x14ac:dyDescent="0.35">
      <c r="A290" s="11"/>
      <c r="B290" s="11"/>
      <c r="C290" s="11">
        <v>3201</v>
      </c>
      <c r="D290" s="11" t="s">
        <v>348</v>
      </c>
      <c r="E290" s="53">
        <v>0</v>
      </c>
      <c r="F290" s="180">
        <v>0</v>
      </c>
      <c r="G290" s="112">
        <v>0</v>
      </c>
      <c r="H290" s="111" t="e">
        <f t="shared" si="13"/>
        <v>#DIV/0!</v>
      </c>
    </row>
    <row r="291" spans="1:8" x14ac:dyDescent="0.35">
      <c r="A291" s="11"/>
      <c r="B291" s="11"/>
      <c r="C291" s="11">
        <v>4111</v>
      </c>
      <c r="D291" s="11" t="s">
        <v>511</v>
      </c>
      <c r="E291" s="53">
        <v>0</v>
      </c>
      <c r="F291" s="180">
        <v>5625.9</v>
      </c>
      <c r="G291" s="112">
        <v>5625.9</v>
      </c>
      <c r="H291" s="111">
        <f t="shared" si="13"/>
        <v>100</v>
      </c>
    </row>
    <row r="292" spans="1:8" x14ac:dyDescent="0.35">
      <c r="A292" s="11"/>
      <c r="B292" s="11"/>
      <c r="C292" s="11">
        <v>4112</v>
      </c>
      <c r="D292" s="11" t="s">
        <v>36</v>
      </c>
      <c r="E292" s="53">
        <v>47806</v>
      </c>
      <c r="F292" s="180">
        <v>47806.3</v>
      </c>
      <c r="G292" s="112">
        <v>47806.3</v>
      </c>
      <c r="H292" s="118">
        <f t="shared" si="13"/>
        <v>100</v>
      </c>
    </row>
    <row r="293" spans="1:8" x14ac:dyDescent="0.35">
      <c r="A293" s="10">
        <v>34053</v>
      </c>
      <c r="B293" s="11"/>
      <c r="C293" s="11">
        <v>4116</v>
      </c>
      <c r="D293" s="11" t="s">
        <v>557</v>
      </c>
      <c r="E293" s="53">
        <v>0</v>
      </c>
      <c r="F293" s="180">
        <v>195</v>
      </c>
      <c r="G293" s="112">
        <v>195</v>
      </c>
      <c r="H293" s="111">
        <f t="shared" si="13"/>
        <v>100</v>
      </c>
    </row>
    <row r="294" spans="1:8" x14ac:dyDescent="0.35">
      <c r="A294" s="10">
        <v>34070</v>
      </c>
      <c r="B294" s="11"/>
      <c r="C294" s="11">
        <v>4116</v>
      </c>
      <c r="D294" s="11" t="s">
        <v>579</v>
      </c>
      <c r="E294" s="53">
        <v>0</v>
      </c>
      <c r="F294" s="180">
        <v>214.1</v>
      </c>
      <c r="G294" s="112">
        <v>214</v>
      </c>
      <c r="H294" s="111">
        <f t="shared" si="13"/>
        <v>99.95329285380663</v>
      </c>
    </row>
    <row r="295" spans="1:8" x14ac:dyDescent="0.35">
      <c r="A295" s="10">
        <v>33063</v>
      </c>
      <c r="B295" s="11"/>
      <c r="C295" s="11">
        <v>4116</v>
      </c>
      <c r="D295" s="11" t="s">
        <v>209</v>
      </c>
      <c r="E295" s="53">
        <v>0</v>
      </c>
      <c r="F295" s="180">
        <v>5155.7</v>
      </c>
      <c r="G295" s="112">
        <v>5155</v>
      </c>
      <c r="H295" s="111">
        <f t="shared" si="13"/>
        <v>99.986422794188954</v>
      </c>
    </row>
    <row r="296" spans="1:8" x14ac:dyDescent="0.35">
      <c r="A296" s="10">
        <v>13013</v>
      </c>
      <c r="B296" s="11"/>
      <c r="C296" s="11">
        <v>4116</v>
      </c>
      <c r="D296" s="11" t="s">
        <v>550</v>
      </c>
      <c r="E296" s="53">
        <v>0</v>
      </c>
      <c r="F296" s="180">
        <v>566</v>
      </c>
      <c r="G296" s="112">
        <v>565.79999999999995</v>
      </c>
      <c r="H296" s="111">
        <f t="shared" si="13"/>
        <v>99.964664310954049</v>
      </c>
    </row>
    <row r="297" spans="1:8" hidden="1" x14ac:dyDescent="0.35">
      <c r="A297" s="10">
        <v>13351</v>
      </c>
      <c r="B297" s="11"/>
      <c r="C297" s="11">
        <v>4116</v>
      </c>
      <c r="D297" s="11" t="s">
        <v>502</v>
      </c>
      <c r="E297" s="53">
        <v>0</v>
      </c>
      <c r="F297" s="180">
        <v>0</v>
      </c>
      <c r="G297" s="112">
        <v>0</v>
      </c>
      <c r="H297" s="111" t="e">
        <f t="shared" si="13"/>
        <v>#DIV/0!</v>
      </c>
    </row>
    <row r="298" spans="1:8" hidden="1" x14ac:dyDescent="0.35">
      <c r="A298" s="10">
        <v>34053</v>
      </c>
      <c r="B298" s="11"/>
      <c r="C298" s="11">
        <v>4116</v>
      </c>
      <c r="D298" s="11" t="s">
        <v>325</v>
      </c>
      <c r="E298" s="53">
        <v>0</v>
      </c>
      <c r="F298" s="180">
        <v>0</v>
      </c>
      <c r="G298" s="112">
        <v>0</v>
      </c>
      <c r="H298" s="111" t="e">
        <f t="shared" si="13"/>
        <v>#DIV/0!</v>
      </c>
    </row>
    <row r="299" spans="1:8" hidden="1" x14ac:dyDescent="0.35">
      <c r="A299" s="10">
        <v>34070</v>
      </c>
      <c r="B299" s="11"/>
      <c r="C299" s="11">
        <v>4116</v>
      </c>
      <c r="D299" s="11" t="s">
        <v>285</v>
      </c>
      <c r="E299" s="53">
        <v>0</v>
      </c>
      <c r="F299" s="180">
        <v>0</v>
      </c>
      <c r="G299" s="112">
        <v>0</v>
      </c>
      <c r="H299" s="111" t="e">
        <f t="shared" si="13"/>
        <v>#DIV/0!</v>
      </c>
    </row>
    <row r="300" spans="1:8" hidden="1" x14ac:dyDescent="0.35">
      <c r="A300" s="10">
        <v>35024</v>
      </c>
      <c r="B300" s="11"/>
      <c r="C300" s="11">
        <v>4116</v>
      </c>
      <c r="D300" s="11" t="s">
        <v>524</v>
      </c>
      <c r="E300" s="53">
        <v>0</v>
      </c>
      <c r="F300" s="180">
        <v>0</v>
      </c>
      <c r="G300" s="112">
        <v>0</v>
      </c>
      <c r="H300" s="111" t="e">
        <f t="shared" si="13"/>
        <v>#DIV/0!</v>
      </c>
    </row>
    <row r="301" spans="1:8" hidden="1" x14ac:dyDescent="0.35">
      <c r="A301" s="10">
        <v>35442</v>
      </c>
      <c r="B301" s="11"/>
      <c r="C301" s="11">
        <v>4116</v>
      </c>
      <c r="D301" s="11" t="s">
        <v>520</v>
      </c>
      <c r="E301" s="53">
        <v>0</v>
      </c>
      <c r="F301" s="180">
        <v>0</v>
      </c>
      <c r="G301" s="112">
        <v>0</v>
      </c>
      <c r="H301" s="111" t="e">
        <f t="shared" si="13"/>
        <v>#DIV/0!</v>
      </c>
    </row>
    <row r="302" spans="1:8" hidden="1" x14ac:dyDescent="0.35">
      <c r="A302" s="10">
        <v>341</v>
      </c>
      <c r="B302" s="11"/>
      <c r="C302" s="11">
        <v>4122</v>
      </c>
      <c r="D302" s="11" t="s">
        <v>297</v>
      </c>
      <c r="E302" s="53">
        <v>0</v>
      </c>
      <c r="F302" s="180">
        <v>0</v>
      </c>
      <c r="G302" s="112">
        <v>0</v>
      </c>
      <c r="H302" s="111" t="e">
        <f t="shared" si="13"/>
        <v>#DIV/0!</v>
      </c>
    </row>
    <row r="303" spans="1:8" hidden="1" x14ac:dyDescent="0.35">
      <c r="A303" s="11">
        <v>431</v>
      </c>
      <c r="B303" s="11"/>
      <c r="C303" s="11">
        <v>4122</v>
      </c>
      <c r="D303" s="11" t="s">
        <v>277</v>
      </c>
      <c r="E303" s="53">
        <v>0</v>
      </c>
      <c r="F303" s="180">
        <v>0</v>
      </c>
      <c r="G303" s="112">
        <v>0</v>
      </c>
      <c r="H303" s="111" t="e">
        <f t="shared" si="13"/>
        <v>#DIV/0!</v>
      </c>
    </row>
    <row r="304" spans="1:8" hidden="1" x14ac:dyDescent="0.35">
      <c r="A304" s="11">
        <v>341</v>
      </c>
      <c r="B304" s="11"/>
      <c r="C304" s="11">
        <v>4122</v>
      </c>
      <c r="D304" s="11" t="s">
        <v>424</v>
      </c>
      <c r="E304" s="53">
        <v>0</v>
      </c>
      <c r="F304" s="180">
        <v>0</v>
      </c>
      <c r="G304" s="112">
        <v>0</v>
      </c>
      <c r="H304" s="111" t="e">
        <f t="shared" ref="H304:H335" si="14">(G304/F304)*100</f>
        <v>#DIV/0!</v>
      </c>
    </row>
    <row r="305" spans="1:8" x14ac:dyDescent="0.35">
      <c r="A305" s="10">
        <v>13013</v>
      </c>
      <c r="B305" s="11"/>
      <c r="C305" s="11">
        <v>4116</v>
      </c>
      <c r="D305" s="11" t="s">
        <v>551</v>
      </c>
      <c r="E305" s="53">
        <v>0</v>
      </c>
      <c r="F305" s="180">
        <v>1528.9</v>
      </c>
      <c r="G305" s="112">
        <v>1528.9</v>
      </c>
      <c r="H305" s="111">
        <f t="shared" si="14"/>
        <v>100</v>
      </c>
    </row>
    <row r="306" spans="1:8" x14ac:dyDescent="0.35">
      <c r="A306" s="10">
        <v>13351</v>
      </c>
      <c r="B306" s="11"/>
      <c r="C306" s="11">
        <v>4116</v>
      </c>
      <c r="D306" s="11" t="s">
        <v>555</v>
      </c>
      <c r="E306" s="53">
        <v>0</v>
      </c>
      <c r="F306" s="180">
        <v>9786.7000000000007</v>
      </c>
      <c r="G306" s="112">
        <v>9786.1</v>
      </c>
      <c r="H306" s="111">
        <f t="shared" si="14"/>
        <v>99.99386923069062</v>
      </c>
    </row>
    <row r="307" spans="1:8" x14ac:dyDescent="0.35">
      <c r="A307" s="11"/>
      <c r="B307" s="11"/>
      <c r="C307" s="11">
        <v>4121</v>
      </c>
      <c r="D307" s="11" t="s">
        <v>561</v>
      </c>
      <c r="E307" s="53">
        <v>0</v>
      </c>
      <c r="F307" s="180">
        <v>1303.5</v>
      </c>
      <c r="G307" s="112">
        <v>1303.5</v>
      </c>
      <c r="H307" s="111">
        <f t="shared" si="14"/>
        <v>100</v>
      </c>
    </row>
    <row r="308" spans="1:8" x14ac:dyDescent="0.35">
      <c r="A308" s="11">
        <v>435</v>
      </c>
      <c r="B308" s="11"/>
      <c r="C308" s="11">
        <v>4122</v>
      </c>
      <c r="D308" s="11" t="s">
        <v>503</v>
      </c>
      <c r="E308" s="53">
        <v>0</v>
      </c>
      <c r="F308" s="180">
        <v>2350</v>
      </c>
      <c r="G308" s="112">
        <v>2350</v>
      </c>
      <c r="H308" s="111">
        <f t="shared" si="14"/>
        <v>100</v>
      </c>
    </row>
    <row r="309" spans="1:8" x14ac:dyDescent="0.35">
      <c r="A309" s="11">
        <v>214</v>
      </c>
      <c r="B309" s="11"/>
      <c r="C309" s="11">
        <v>4122</v>
      </c>
      <c r="D309" s="11" t="s">
        <v>291</v>
      </c>
      <c r="E309" s="53">
        <v>0</v>
      </c>
      <c r="F309" s="180">
        <v>50</v>
      </c>
      <c r="G309" s="112">
        <v>50</v>
      </c>
      <c r="H309" s="111">
        <f t="shared" si="14"/>
        <v>100</v>
      </c>
    </row>
    <row r="310" spans="1:8" x14ac:dyDescent="0.35">
      <c r="A310" s="11">
        <v>331</v>
      </c>
      <c r="B310" s="11"/>
      <c r="C310" s="11">
        <v>4122</v>
      </c>
      <c r="D310" s="11" t="s">
        <v>292</v>
      </c>
      <c r="E310" s="53">
        <v>0</v>
      </c>
      <c r="F310" s="180">
        <v>400</v>
      </c>
      <c r="G310" s="112">
        <v>400</v>
      </c>
      <c r="H310" s="118">
        <f t="shared" si="14"/>
        <v>100</v>
      </c>
    </row>
    <row r="311" spans="1:8" x14ac:dyDescent="0.35">
      <c r="A311" s="10">
        <v>341</v>
      </c>
      <c r="B311" s="11"/>
      <c r="C311" s="11">
        <v>4122</v>
      </c>
      <c r="D311" s="11" t="s">
        <v>562</v>
      </c>
      <c r="E311" s="53">
        <v>0</v>
      </c>
      <c r="F311" s="180">
        <v>300</v>
      </c>
      <c r="G311" s="112">
        <v>300</v>
      </c>
      <c r="H311" s="111">
        <f t="shared" si="14"/>
        <v>100</v>
      </c>
    </row>
    <row r="312" spans="1:8" x14ac:dyDescent="0.35">
      <c r="A312" s="10">
        <v>888</v>
      </c>
      <c r="B312" s="11"/>
      <c r="C312" s="11">
        <v>4122</v>
      </c>
      <c r="D312" s="11" t="s">
        <v>563</v>
      </c>
      <c r="E312" s="53">
        <v>0</v>
      </c>
      <c r="F312" s="180">
        <v>100</v>
      </c>
      <c r="G312" s="112">
        <v>100</v>
      </c>
      <c r="H312" s="111">
        <f t="shared" si="14"/>
        <v>100</v>
      </c>
    </row>
    <row r="313" spans="1:8" x14ac:dyDescent="0.35">
      <c r="A313" s="10">
        <v>311</v>
      </c>
      <c r="B313" s="11"/>
      <c r="C313" s="11">
        <v>4122</v>
      </c>
      <c r="D313" s="11" t="s">
        <v>564</v>
      </c>
      <c r="E313" s="53">
        <v>0</v>
      </c>
      <c r="F313" s="180">
        <v>80</v>
      </c>
      <c r="G313" s="112">
        <v>80</v>
      </c>
      <c r="H313" s="111">
        <f t="shared" si="14"/>
        <v>100</v>
      </c>
    </row>
    <row r="314" spans="1:8" x14ac:dyDescent="0.35">
      <c r="A314" s="10">
        <v>13305</v>
      </c>
      <c r="B314" s="11"/>
      <c r="C314" s="11">
        <v>4122</v>
      </c>
      <c r="D314" s="11" t="s">
        <v>504</v>
      </c>
      <c r="E314" s="53">
        <v>0</v>
      </c>
      <c r="F314" s="180">
        <v>40610.6</v>
      </c>
      <c r="G314" s="112">
        <v>40610.6</v>
      </c>
      <c r="H314" s="111">
        <f t="shared" si="14"/>
        <v>100</v>
      </c>
    </row>
    <row r="315" spans="1:8" x14ac:dyDescent="0.35">
      <c r="A315" s="11">
        <v>13014</v>
      </c>
      <c r="B315" s="11"/>
      <c r="C315" s="11">
        <v>4122</v>
      </c>
      <c r="D315" s="11" t="s">
        <v>565</v>
      </c>
      <c r="E315" s="53">
        <v>0</v>
      </c>
      <c r="F315" s="180">
        <v>213.7</v>
      </c>
      <c r="G315" s="112">
        <v>212.9</v>
      </c>
      <c r="H315" s="111">
        <f t="shared" si="14"/>
        <v>99.625643425362668</v>
      </c>
    </row>
    <row r="316" spans="1:8" x14ac:dyDescent="0.35">
      <c r="A316" s="11">
        <v>13013</v>
      </c>
      <c r="B316" s="11"/>
      <c r="C316" s="11">
        <v>4216</v>
      </c>
      <c r="D316" s="11" t="s">
        <v>552</v>
      </c>
      <c r="E316" s="53">
        <v>0</v>
      </c>
      <c r="F316" s="180">
        <v>427.5</v>
      </c>
      <c r="G316" s="112">
        <v>427.5</v>
      </c>
      <c r="H316" s="111">
        <f t="shared" si="14"/>
        <v>100</v>
      </c>
    </row>
    <row r="317" spans="1:8" x14ac:dyDescent="0.35">
      <c r="A317" s="11">
        <v>33504</v>
      </c>
      <c r="B317" s="11"/>
      <c r="C317" s="11">
        <v>4216</v>
      </c>
      <c r="D317" s="11" t="s">
        <v>590</v>
      </c>
      <c r="E317" s="53">
        <v>0</v>
      </c>
      <c r="F317" s="180">
        <v>90</v>
      </c>
      <c r="G317" s="112">
        <v>90</v>
      </c>
      <c r="H317" s="111">
        <f t="shared" si="14"/>
        <v>100</v>
      </c>
    </row>
    <row r="318" spans="1:8" ht="17.149999999999999" hidden="1" customHeight="1" x14ac:dyDescent="0.35">
      <c r="A318" s="11">
        <v>33500</v>
      </c>
      <c r="B318" s="11"/>
      <c r="C318" s="11">
        <v>4216</v>
      </c>
      <c r="D318" s="11" t="s">
        <v>512</v>
      </c>
      <c r="E318" s="53">
        <v>0</v>
      </c>
      <c r="F318" s="180">
        <v>0</v>
      </c>
      <c r="G318" s="112">
        <v>0</v>
      </c>
      <c r="H318" s="111" t="e">
        <f t="shared" si="14"/>
        <v>#DIV/0!</v>
      </c>
    </row>
    <row r="319" spans="1:8" ht="17.149999999999999" customHeight="1" x14ac:dyDescent="0.35">
      <c r="A319" s="11">
        <v>331</v>
      </c>
      <c r="B319" s="11"/>
      <c r="C319" s="11">
        <v>4222</v>
      </c>
      <c r="D319" s="11" t="s">
        <v>595</v>
      </c>
      <c r="E319" s="53">
        <v>0</v>
      </c>
      <c r="F319" s="180">
        <v>100</v>
      </c>
      <c r="G319" s="112">
        <v>100</v>
      </c>
      <c r="H319" s="111">
        <f t="shared" si="14"/>
        <v>100</v>
      </c>
    </row>
    <row r="320" spans="1:8" x14ac:dyDescent="0.35">
      <c r="A320" s="11"/>
      <c r="B320" s="11">
        <v>3111</v>
      </c>
      <c r="C320" s="11">
        <v>2229</v>
      </c>
      <c r="D320" s="11" t="s">
        <v>425</v>
      </c>
      <c r="E320" s="53">
        <v>0</v>
      </c>
      <c r="F320" s="180">
        <v>53.4</v>
      </c>
      <c r="G320" s="112">
        <v>53.2</v>
      </c>
      <c r="H320" s="111">
        <f t="shared" si="14"/>
        <v>99.625468164794015</v>
      </c>
    </row>
    <row r="321" spans="1:8" x14ac:dyDescent="0.35">
      <c r="A321" s="11"/>
      <c r="B321" s="11">
        <v>3113</v>
      </c>
      <c r="C321" s="11">
        <v>2119</v>
      </c>
      <c r="D321" s="11" t="s">
        <v>66</v>
      </c>
      <c r="E321" s="53">
        <v>150</v>
      </c>
      <c r="F321" s="180">
        <v>150</v>
      </c>
      <c r="G321" s="112">
        <v>153.4</v>
      </c>
      <c r="H321" s="111">
        <f t="shared" si="14"/>
        <v>102.26666666666667</v>
      </c>
    </row>
    <row r="322" spans="1:8" x14ac:dyDescent="0.35">
      <c r="A322" s="11"/>
      <c r="B322" s="11">
        <v>3113</v>
      </c>
      <c r="C322" s="11">
        <v>2122</v>
      </c>
      <c r="D322" s="11" t="s">
        <v>385</v>
      </c>
      <c r="E322" s="53">
        <v>0</v>
      </c>
      <c r="F322" s="180">
        <v>1100</v>
      </c>
      <c r="G322" s="112">
        <v>1100</v>
      </c>
      <c r="H322" s="111">
        <f t="shared" si="14"/>
        <v>100</v>
      </c>
    </row>
    <row r="323" spans="1:8" hidden="1" x14ac:dyDescent="0.35">
      <c r="A323" s="11">
        <v>33063</v>
      </c>
      <c r="B323" s="11">
        <v>3113</v>
      </c>
      <c r="C323" s="11">
        <v>2229</v>
      </c>
      <c r="D323" s="11" t="s">
        <v>515</v>
      </c>
      <c r="E323" s="53">
        <v>0</v>
      </c>
      <c r="F323" s="180">
        <v>0</v>
      </c>
      <c r="G323" s="112">
        <v>0</v>
      </c>
      <c r="H323" s="111" t="e">
        <f t="shared" si="14"/>
        <v>#DIV/0!</v>
      </c>
    </row>
    <row r="324" spans="1:8" x14ac:dyDescent="0.35">
      <c r="A324" s="11"/>
      <c r="B324" s="11">
        <v>3113</v>
      </c>
      <c r="C324" s="11">
        <v>2229</v>
      </c>
      <c r="D324" s="11" t="s">
        <v>514</v>
      </c>
      <c r="E324" s="53">
        <v>0</v>
      </c>
      <c r="F324" s="180">
        <v>379.9</v>
      </c>
      <c r="G324" s="112">
        <v>379.3</v>
      </c>
      <c r="H324" s="111">
        <f t="shared" si="14"/>
        <v>99.842063700973952</v>
      </c>
    </row>
    <row r="325" spans="1:8" hidden="1" x14ac:dyDescent="0.35">
      <c r="A325" s="11"/>
      <c r="B325" s="11">
        <v>3113</v>
      </c>
      <c r="C325" s="11">
        <v>2229</v>
      </c>
      <c r="D325" s="11" t="s">
        <v>513</v>
      </c>
      <c r="E325" s="53">
        <v>0</v>
      </c>
      <c r="F325" s="180">
        <v>0</v>
      </c>
      <c r="G325" s="112">
        <v>0</v>
      </c>
      <c r="H325" s="111" t="e">
        <f t="shared" si="14"/>
        <v>#DIV/0!</v>
      </c>
    </row>
    <row r="326" spans="1:8" hidden="1" x14ac:dyDescent="0.35">
      <c r="A326" s="11"/>
      <c r="B326" s="11">
        <v>3313</v>
      </c>
      <c r="C326" s="11">
        <v>2132</v>
      </c>
      <c r="D326" s="11" t="s">
        <v>65</v>
      </c>
      <c r="E326" s="53">
        <v>0</v>
      </c>
      <c r="F326" s="180">
        <v>0</v>
      </c>
      <c r="G326" s="112">
        <v>0</v>
      </c>
      <c r="H326" s="111" t="e">
        <f t="shared" si="14"/>
        <v>#DIV/0!</v>
      </c>
    </row>
    <row r="327" spans="1:8" hidden="1" x14ac:dyDescent="0.35">
      <c r="A327" s="11"/>
      <c r="B327" s="11">
        <v>3313</v>
      </c>
      <c r="C327" s="11">
        <v>2133</v>
      </c>
      <c r="D327" s="11" t="s">
        <v>64</v>
      </c>
      <c r="E327" s="53">
        <v>0</v>
      </c>
      <c r="F327" s="180">
        <v>0</v>
      </c>
      <c r="G327" s="112">
        <v>0</v>
      </c>
      <c r="H327" s="111" t="e">
        <f t="shared" si="14"/>
        <v>#DIV/0!</v>
      </c>
    </row>
    <row r="328" spans="1:8" x14ac:dyDescent="0.35">
      <c r="A328" s="11"/>
      <c r="B328" s="11">
        <v>3315</v>
      </c>
      <c r="C328" s="11">
        <v>2122</v>
      </c>
      <c r="D328" s="11" t="s">
        <v>527</v>
      </c>
      <c r="E328" s="53">
        <v>0</v>
      </c>
      <c r="F328" s="180">
        <v>2000</v>
      </c>
      <c r="G328" s="112">
        <v>2000</v>
      </c>
      <c r="H328" s="111">
        <f t="shared" si="14"/>
        <v>100</v>
      </c>
    </row>
    <row r="329" spans="1:8" x14ac:dyDescent="0.35">
      <c r="A329" s="11"/>
      <c r="B329" s="11">
        <v>3319</v>
      </c>
      <c r="C329" s="11">
        <v>2324</v>
      </c>
      <c r="D329" s="11" t="s">
        <v>535</v>
      </c>
      <c r="E329" s="53">
        <v>0</v>
      </c>
      <c r="F329" s="180">
        <v>0</v>
      </c>
      <c r="G329" s="112">
        <v>0.5</v>
      </c>
      <c r="H329" s="111" t="e">
        <f t="shared" si="14"/>
        <v>#DIV/0!</v>
      </c>
    </row>
    <row r="330" spans="1:8" x14ac:dyDescent="0.35">
      <c r="A330" s="11"/>
      <c r="B330" s="11">
        <v>3412</v>
      </c>
      <c r="C330" s="11">
        <v>2324</v>
      </c>
      <c r="D330" s="11" t="s">
        <v>210</v>
      </c>
      <c r="E330" s="53">
        <v>0</v>
      </c>
      <c r="F330" s="180">
        <v>0</v>
      </c>
      <c r="G330" s="112">
        <v>16.2</v>
      </c>
      <c r="H330" s="111" t="e">
        <f t="shared" si="14"/>
        <v>#DIV/0!</v>
      </c>
    </row>
    <row r="331" spans="1:8" hidden="1" x14ac:dyDescent="0.35">
      <c r="A331" s="11"/>
      <c r="B331" s="11">
        <v>3412</v>
      </c>
      <c r="C331" s="11">
        <v>3113</v>
      </c>
      <c r="D331" s="11" t="s">
        <v>302</v>
      </c>
      <c r="E331" s="53">
        <v>0</v>
      </c>
      <c r="F331" s="180">
        <v>0</v>
      </c>
      <c r="G331" s="112">
        <v>0</v>
      </c>
      <c r="H331" s="111" t="e">
        <f t="shared" si="14"/>
        <v>#DIV/0!</v>
      </c>
    </row>
    <row r="332" spans="1:8" x14ac:dyDescent="0.35">
      <c r="A332" s="11"/>
      <c r="B332" s="11">
        <v>3612</v>
      </c>
      <c r="C332" s="11">
        <v>2132</v>
      </c>
      <c r="D332" s="11" t="s">
        <v>477</v>
      </c>
      <c r="E332" s="53">
        <v>850</v>
      </c>
      <c r="F332" s="180">
        <v>850</v>
      </c>
      <c r="G332" s="112">
        <v>852.8</v>
      </c>
      <c r="H332" s="111">
        <f t="shared" si="14"/>
        <v>100.32941176470587</v>
      </c>
    </row>
    <row r="333" spans="1:8" ht="17.149999999999999" customHeight="1" x14ac:dyDescent="0.35">
      <c r="A333" s="11"/>
      <c r="B333" s="11">
        <v>4359</v>
      </c>
      <c r="C333" s="11">
        <v>2122</v>
      </c>
      <c r="D333" s="11" t="s">
        <v>326</v>
      </c>
      <c r="E333" s="53">
        <v>0</v>
      </c>
      <c r="F333" s="180">
        <v>25000</v>
      </c>
      <c r="G333" s="112">
        <v>25000</v>
      </c>
      <c r="H333" s="111">
        <f t="shared" si="14"/>
        <v>100</v>
      </c>
    </row>
    <row r="334" spans="1:8" x14ac:dyDescent="0.35">
      <c r="A334" s="11"/>
      <c r="B334" s="11">
        <v>5269</v>
      </c>
      <c r="C334" s="11">
        <v>2321</v>
      </c>
      <c r="D334" s="11" t="s">
        <v>566</v>
      </c>
      <c r="E334" s="53">
        <v>0</v>
      </c>
      <c r="F334" s="180">
        <v>453.2</v>
      </c>
      <c r="G334" s="112">
        <v>453.2</v>
      </c>
      <c r="H334" s="111">
        <f t="shared" si="14"/>
        <v>100</v>
      </c>
    </row>
    <row r="335" spans="1:8" ht="15.65" customHeight="1" x14ac:dyDescent="0.35">
      <c r="A335" s="11"/>
      <c r="B335" s="11">
        <v>6171</v>
      </c>
      <c r="C335" s="11">
        <v>2212</v>
      </c>
      <c r="D335" s="11" t="s">
        <v>230</v>
      </c>
      <c r="E335" s="53">
        <v>10</v>
      </c>
      <c r="F335" s="180">
        <v>10</v>
      </c>
      <c r="G335" s="112">
        <v>97.6</v>
      </c>
      <c r="H335" s="111">
        <f t="shared" si="14"/>
        <v>976</v>
      </c>
    </row>
    <row r="336" spans="1:8" ht="15.65" hidden="1" customHeight="1" x14ac:dyDescent="0.35">
      <c r="A336" s="11"/>
      <c r="B336" s="11">
        <v>6171</v>
      </c>
      <c r="C336" s="11">
        <v>2310</v>
      </c>
      <c r="D336" s="11" t="s">
        <v>439</v>
      </c>
      <c r="E336" s="53">
        <v>0</v>
      </c>
      <c r="F336" s="180">
        <v>0</v>
      </c>
      <c r="G336" s="112">
        <v>0</v>
      </c>
      <c r="H336" s="111" t="e">
        <f t="shared" ref="H336:H351" si="15">(G336/F336)*100</f>
        <v>#DIV/0!</v>
      </c>
    </row>
    <row r="337" spans="1:8" ht="15.65" customHeight="1" x14ac:dyDescent="0.35">
      <c r="A337" s="11"/>
      <c r="B337" s="11">
        <v>6171</v>
      </c>
      <c r="C337" s="11">
        <v>2324</v>
      </c>
      <c r="D337" s="11" t="s">
        <v>231</v>
      </c>
      <c r="E337" s="53">
        <v>0</v>
      </c>
      <c r="F337" s="180">
        <v>0</v>
      </c>
      <c r="G337" s="112">
        <v>0</v>
      </c>
      <c r="H337" s="111" t="e">
        <f t="shared" si="15"/>
        <v>#DIV/0!</v>
      </c>
    </row>
    <row r="338" spans="1:8" ht="15.65" hidden="1" customHeight="1" x14ac:dyDescent="0.35">
      <c r="A338" s="11"/>
      <c r="B338" s="11">
        <v>6171</v>
      </c>
      <c r="C338" s="11">
        <v>2329</v>
      </c>
      <c r="D338" s="11" t="s">
        <v>521</v>
      </c>
      <c r="E338" s="53">
        <v>0</v>
      </c>
      <c r="F338" s="180">
        <v>0</v>
      </c>
      <c r="G338" s="112">
        <v>0</v>
      </c>
      <c r="H338" s="111" t="e">
        <f t="shared" si="15"/>
        <v>#DIV/0!</v>
      </c>
    </row>
    <row r="339" spans="1:8" hidden="1" x14ac:dyDescent="0.35">
      <c r="A339" s="11"/>
      <c r="B339" s="11">
        <v>6171</v>
      </c>
      <c r="C339" s="11">
        <v>3121</v>
      </c>
      <c r="D339" s="11" t="s">
        <v>528</v>
      </c>
      <c r="E339" s="53">
        <v>0</v>
      </c>
      <c r="F339" s="180">
        <v>0</v>
      </c>
      <c r="G339" s="112">
        <v>0</v>
      </c>
      <c r="H339" s="111" t="e">
        <f t="shared" si="15"/>
        <v>#DIV/0!</v>
      </c>
    </row>
    <row r="340" spans="1:8" ht="15.65" customHeight="1" x14ac:dyDescent="0.35">
      <c r="A340" s="11"/>
      <c r="B340" s="11">
        <v>6310</v>
      </c>
      <c r="C340" s="11">
        <v>2141</v>
      </c>
      <c r="D340" s="11" t="s">
        <v>234</v>
      </c>
      <c r="E340" s="53">
        <v>10</v>
      </c>
      <c r="F340" s="180">
        <v>10</v>
      </c>
      <c r="G340" s="112">
        <v>3.5</v>
      </c>
      <c r="H340" s="111">
        <f t="shared" si="15"/>
        <v>35</v>
      </c>
    </row>
    <row r="341" spans="1:8" hidden="1" x14ac:dyDescent="0.35">
      <c r="A341" s="11"/>
      <c r="B341" s="11">
        <v>6310</v>
      </c>
      <c r="C341" s="11">
        <v>2324</v>
      </c>
      <c r="D341" s="11" t="s">
        <v>35</v>
      </c>
      <c r="E341" s="53">
        <v>0</v>
      </c>
      <c r="F341" s="180">
        <v>0</v>
      </c>
      <c r="G341" s="112">
        <v>0</v>
      </c>
      <c r="H341" s="111" t="e">
        <f t="shared" si="15"/>
        <v>#DIV/0!</v>
      </c>
    </row>
    <row r="342" spans="1:8" hidden="1" x14ac:dyDescent="0.35">
      <c r="A342" s="11"/>
      <c r="B342" s="11">
        <v>6310</v>
      </c>
      <c r="C342" s="11">
        <v>2142</v>
      </c>
      <c r="D342" s="11" t="s">
        <v>232</v>
      </c>
      <c r="E342" s="53">
        <v>0</v>
      </c>
      <c r="F342" s="180">
        <v>0</v>
      </c>
      <c r="G342" s="112">
        <v>0</v>
      </c>
      <c r="H342" s="111" t="e">
        <f t="shared" si="15"/>
        <v>#DIV/0!</v>
      </c>
    </row>
    <row r="343" spans="1:8" hidden="1" x14ac:dyDescent="0.35">
      <c r="A343" s="11"/>
      <c r="B343" s="11">
        <v>6310</v>
      </c>
      <c r="C343" s="11">
        <v>2143</v>
      </c>
      <c r="D343" s="11" t="s">
        <v>34</v>
      </c>
      <c r="E343" s="53">
        <v>0</v>
      </c>
      <c r="F343" s="180">
        <v>0</v>
      </c>
      <c r="G343" s="112">
        <v>0</v>
      </c>
      <c r="H343" s="111" t="e">
        <f t="shared" si="15"/>
        <v>#DIV/0!</v>
      </c>
    </row>
    <row r="344" spans="1:8" hidden="1" x14ac:dyDescent="0.35">
      <c r="A344" s="11"/>
      <c r="B344" s="11">
        <v>6310</v>
      </c>
      <c r="C344" s="11">
        <v>2329</v>
      </c>
      <c r="D344" s="11" t="s">
        <v>33</v>
      </c>
      <c r="E344" s="53">
        <v>0</v>
      </c>
      <c r="F344" s="180">
        <v>0</v>
      </c>
      <c r="G344" s="112">
        <v>0</v>
      </c>
      <c r="H344" s="111" t="e">
        <f t="shared" si="15"/>
        <v>#DIV/0!</v>
      </c>
    </row>
    <row r="345" spans="1:8" hidden="1" x14ac:dyDescent="0.35">
      <c r="A345" s="11"/>
      <c r="B345" s="11">
        <v>6330</v>
      </c>
      <c r="C345" s="11">
        <v>4132</v>
      </c>
      <c r="D345" s="11" t="s">
        <v>32</v>
      </c>
      <c r="E345" s="53">
        <v>0</v>
      </c>
      <c r="F345" s="180">
        <v>0</v>
      </c>
      <c r="G345" s="112">
        <v>0</v>
      </c>
      <c r="H345" s="111" t="e">
        <f t="shared" si="15"/>
        <v>#DIV/0!</v>
      </c>
    </row>
    <row r="346" spans="1:8" x14ac:dyDescent="0.35">
      <c r="A346" s="11"/>
      <c r="B346" s="11">
        <v>6402</v>
      </c>
      <c r="C346" s="11">
        <v>2229</v>
      </c>
      <c r="D346" s="11" t="s">
        <v>478</v>
      </c>
      <c r="E346" s="53">
        <v>0</v>
      </c>
      <c r="F346" s="180">
        <v>0</v>
      </c>
      <c r="G346" s="112">
        <v>595.79999999999995</v>
      </c>
      <c r="H346" s="111" t="e">
        <f t="shared" si="15"/>
        <v>#DIV/0!</v>
      </c>
    </row>
    <row r="347" spans="1:8" ht="15.45" thickBot="1" x14ac:dyDescent="0.4">
      <c r="A347" s="11"/>
      <c r="B347" s="11">
        <v>6409</v>
      </c>
      <c r="C347" s="11">
        <v>2328</v>
      </c>
      <c r="D347" s="11" t="s">
        <v>233</v>
      </c>
      <c r="E347" s="53">
        <v>0</v>
      </c>
      <c r="F347" s="180">
        <v>0</v>
      </c>
      <c r="G347" s="112">
        <v>16.5</v>
      </c>
      <c r="H347" s="111" t="e">
        <f t="shared" si="15"/>
        <v>#DIV/0!</v>
      </c>
    </row>
    <row r="348" spans="1:8" ht="15.45" hidden="1" thickBot="1" x14ac:dyDescent="0.4">
      <c r="A348" s="29"/>
      <c r="B348" s="11">
        <v>6402</v>
      </c>
      <c r="C348" s="11">
        <v>2229</v>
      </c>
      <c r="D348" s="11" t="s">
        <v>61</v>
      </c>
      <c r="E348" s="53">
        <v>0</v>
      </c>
      <c r="F348" s="180">
        <v>0</v>
      </c>
      <c r="G348" s="112">
        <v>0</v>
      </c>
      <c r="H348" s="111" t="e">
        <f t="shared" si="15"/>
        <v>#DIV/0!</v>
      </c>
    </row>
    <row r="349" spans="1:8" ht="15.45" hidden="1" thickBot="1" x14ac:dyDescent="0.4">
      <c r="A349" s="29"/>
      <c r="B349" s="11">
        <v>6409</v>
      </c>
      <c r="C349" s="11">
        <v>2328</v>
      </c>
      <c r="D349" s="11" t="s">
        <v>386</v>
      </c>
      <c r="E349" s="53">
        <v>0</v>
      </c>
      <c r="F349" s="180">
        <v>0</v>
      </c>
      <c r="G349" s="112">
        <v>0</v>
      </c>
      <c r="H349" s="111" t="e">
        <f t="shared" si="15"/>
        <v>#DIV/0!</v>
      </c>
    </row>
    <row r="350" spans="1:8" ht="15.45" hidden="1" thickBot="1" x14ac:dyDescent="0.4">
      <c r="A350" s="29"/>
      <c r="B350" s="29">
        <v>6409</v>
      </c>
      <c r="C350" s="29">
        <v>2329</v>
      </c>
      <c r="D350" s="29" t="s">
        <v>19</v>
      </c>
      <c r="E350" s="54">
        <v>0</v>
      </c>
      <c r="F350" s="182">
        <v>0</v>
      </c>
      <c r="G350" s="117">
        <v>0</v>
      </c>
      <c r="H350" s="118" t="e">
        <f t="shared" si="15"/>
        <v>#DIV/0!</v>
      </c>
    </row>
    <row r="351" spans="1:8" s="6" customFormat="1" ht="21.75" customHeight="1" thickTop="1" thickBot="1" x14ac:dyDescent="0.45">
      <c r="A351" s="37"/>
      <c r="B351" s="37"/>
      <c r="C351" s="37"/>
      <c r="D351" s="36" t="s">
        <v>31</v>
      </c>
      <c r="E351" s="87">
        <f t="shared" ref="E351:G351" si="16">SUM(E272:E350)</f>
        <v>387054</v>
      </c>
      <c r="F351" s="183">
        <f t="shared" si="16"/>
        <v>484624.20000000007</v>
      </c>
      <c r="G351" s="202">
        <f t="shared" si="16"/>
        <v>572121.49999999988</v>
      </c>
      <c r="H351" s="268">
        <f t="shared" si="15"/>
        <v>118.05466998965379</v>
      </c>
    </row>
    <row r="352" spans="1:8" ht="15" customHeight="1" x14ac:dyDescent="0.4">
      <c r="A352" s="7"/>
      <c r="B352" s="7"/>
      <c r="C352" s="7"/>
      <c r="D352" s="8"/>
      <c r="E352" s="195"/>
      <c r="F352" s="195"/>
    </row>
    <row r="353" spans="1:8" ht="0.75" customHeight="1" thickBot="1" x14ac:dyDescent="0.4">
      <c r="A353" s="6"/>
      <c r="B353" s="7"/>
      <c r="C353" s="7"/>
      <c r="D353" s="7"/>
      <c r="E353" s="55"/>
      <c r="F353" s="55"/>
    </row>
    <row r="354" spans="1:8" ht="15.45" hidden="1" thickBot="1" x14ac:dyDescent="0.4">
      <c r="A354" s="6"/>
      <c r="B354" s="7"/>
      <c r="C354" s="7"/>
      <c r="D354" s="7"/>
      <c r="E354" s="55"/>
      <c r="F354" s="55"/>
    </row>
    <row r="355" spans="1:8" ht="15" hidden="1" customHeight="1" thickBot="1" x14ac:dyDescent="0.4">
      <c r="A355" s="6"/>
      <c r="B355" s="7"/>
      <c r="C355" s="7"/>
      <c r="D355" s="7"/>
      <c r="E355" s="55"/>
      <c r="F355" s="55"/>
    </row>
    <row r="356" spans="1:8" ht="15.45" x14ac:dyDescent="0.4">
      <c r="A356" s="22" t="s">
        <v>14</v>
      </c>
      <c r="B356" s="22" t="s">
        <v>415</v>
      </c>
      <c r="C356" s="22" t="s">
        <v>416</v>
      </c>
      <c r="D356" s="21" t="s">
        <v>12</v>
      </c>
      <c r="E356" s="20" t="s">
        <v>11</v>
      </c>
      <c r="F356" s="20" t="s">
        <v>11</v>
      </c>
      <c r="G356" s="20" t="s">
        <v>0</v>
      </c>
      <c r="H356" s="113" t="s">
        <v>359</v>
      </c>
    </row>
    <row r="357" spans="1:8" ht="15.75" customHeight="1" thickBot="1" x14ac:dyDescent="0.45">
      <c r="A357" s="19"/>
      <c r="B357" s="19"/>
      <c r="C357" s="19"/>
      <c r="D357" s="18"/>
      <c r="E357" s="188" t="s">
        <v>10</v>
      </c>
      <c r="F357" s="190" t="s">
        <v>9</v>
      </c>
      <c r="G357" s="216" t="s">
        <v>532</v>
      </c>
      <c r="H357" s="119" t="s">
        <v>360</v>
      </c>
    </row>
    <row r="358" spans="1:8" ht="16.5" customHeight="1" thickTop="1" x14ac:dyDescent="0.4">
      <c r="A358" s="27">
        <v>120</v>
      </c>
      <c r="B358" s="27"/>
      <c r="C358" s="27"/>
      <c r="D358" s="30" t="s">
        <v>30</v>
      </c>
      <c r="E358" s="52"/>
      <c r="F358" s="191"/>
      <c r="G358" s="203"/>
      <c r="H358" s="123"/>
    </row>
    <row r="359" spans="1:8" ht="16.5" customHeight="1" x14ac:dyDescent="0.4">
      <c r="A359" s="30"/>
      <c r="B359" s="30"/>
      <c r="C359" s="30"/>
      <c r="D359" s="30"/>
      <c r="E359" s="53"/>
      <c r="F359" s="180"/>
      <c r="G359" s="201"/>
      <c r="H359" s="115"/>
    </row>
    <row r="360" spans="1:8" hidden="1" x14ac:dyDescent="0.35">
      <c r="A360" s="11"/>
      <c r="B360" s="11"/>
      <c r="C360" s="11">
        <v>1361</v>
      </c>
      <c r="D360" s="11" t="s">
        <v>29</v>
      </c>
      <c r="E360" s="215">
        <v>0</v>
      </c>
      <c r="F360" s="194">
        <v>0</v>
      </c>
      <c r="G360" s="112">
        <v>0</v>
      </c>
      <c r="H360" s="111" t="e">
        <f t="shared" ref="H360:H391" si="17">(G360/F360)*100</f>
        <v>#DIV/0!</v>
      </c>
    </row>
    <row r="361" spans="1:8" x14ac:dyDescent="0.35">
      <c r="A361" s="11">
        <v>15011</v>
      </c>
      <c r="B361" s="11"/>
      <c r="C361" s="11">
        <v>4116</v>
      </c>
      <c r="D361" s="31" t="s">
        <v>580</v>
      </c>
      <c r="E361" s="215">
        <v>0</v>
      </c>
      <c r="F361" s="194">
        <v>0</v>
      </c>
      <c r="G361" s="112">
        <v>0</v>
      </c>
      <c r="H361" s="111" t="e">
        <f t="shared" si="17"/>
        <v>#DIV/0!</v>
      </c>
    </row>
    <row r="362" spans="1:8" ht="15" customHeight="1" x14ac:dyDescent="0.4">
      <c r="A362" s="43">
        <v>13013</v>
      </c>
      <c r="B362" s="27"/>
      <c r="C362" s="45">
        <v>4116</v>
      </c>
      <c r="D362" s="31" t="s">
        <v>505</v>
      </c>
      <c r="E362" s="53">
        <v>665</v>
      </c>
      <c r="F362" s="180">
        <v>834.6</v>
      </c>
      <c r="G362" s="112">
        <v>834.6</v>
      </c>
      <c r="H362" s="111">
        <f t="shared" si="17"/>
        <v>100</v>
      </c>
    </row>
    <row r="363" spans="1:8" ht="15" hidden="1" customHeight="1" x14ac:dyDescent="0.4">
      <c r="A363" s="43">
        <v>34055</v>
      </c>
      <c r="B363" s="27"/>
      <c r="C363" s="45">
        <v>4116</v>
      </c>
      <c r="D363" s="31" t="s">
        <v>516</v>
      </c>
      <c r="E363" s="53">
        <v>0</v>
      </c>
      <c r="F363" s="180">
        <v>0</v>
      </c>
      <c r="G363" s="112">
        <v>0</v>
      </c>
      <c r="H363" s="111" t="e">
        <f t="shared" si="17"/>
        <v>#DIV/0!</v>
      </c>
    </row>
    <row r="364" spans="1:8" ht="15" hidden="1" customHeight="1" x14ac:dyDescent="0.4">
      <c r="A364" s="43"/>
      <c r="B364" s="27"/>
      <c r="C364" s="45">
        <v>4116</v>
      </c>
      <c r="D364" s="31"/>
      <c r="E364" s="53">
        <v>0</v>
      </c>
      <c r="F364" s="180">
        <v>0</v>
      </c>
      <c r="G364" s="112">
        <v>0</v>
      </c>
      <c r="H364" s="111" t="e">
        <f t="shared" si="17"/>
        <v>#DIV/0!</v>
      </c>
    </row>
    <row r="365" spans="1:8" ht="15" customHeight="1" x14ac:dyDescent="0.4">
      <c r="A365" s="43">
        <v>332</v>
      </c>
      <c r="B365" s="27"/>
      <c r="C365" s="45">
        <v>4122</v>
      </c>
      <c r="D365" s="31" t="s">
        <v>575</v>
      </c>
      <c r="E365" s="53">
        <v>0</v>
      </c>
      <c r="F365" s="180">
        <v>38</v>
      </c>
      <c r="G365" s="112">
        <v>38</v>
      </c>
      <c r="H365" s="111">
        <f t="shared" si="17"/>
        <v>100</v>
      </c>
    </row>
    <row r="366" spans="1:8" ht="15" customHeight="1" x14ac:dyDescent="0.4">
      <c r="A366" s="43">
        <v>342</v>
      </c>
      <c r="B366" s="27"/>
      <c r="C366" s="45">
        <v>4122</v>
      </c>
      <c r="D366" s="31" t="s">
        <v>567</v>
      </c>
      <c r="E366" s="53">
        <v>0</v>
      </c>
      <c r="F366" s="180">
        <v>115</v>
      </c>
      <c r="G366" s="112">
        <v>115</v>
      </c>
      <c r="H366" s="111">
        <f t="shared" si="17"/>
        <v>100</v>
      </c>
    </row>
    <row r="367" spans="1:8" ht="15.75" hidden="1" customHeight="1" x14ac:dyDescent="0.4">
      <c r="A367" s="43">
        <v>415</v>
      </c>
      <c r="B367" s="27"/>
      <c r="C367" s="45">
        <v>4152</v>
      </c>
      <c r="D367" s="44" t="s">
        <v>430</v>
      </c>
      <c r="E367" s="53">
        <v>0</v>
      </c>
      <c r="F367" s="180">
        <v>0</v>
      </c>
      <c r="G367" s="112">
        <v>0</v>
      </c>
      <c r="H367" s="111" t="e">
        <f t="shared" si="17"/>
        <v>#DIV/0!</v>
      </c>
    </row>
    <row r="368" spans="1:8" ht="13.85" hidden="1" customHeight="1" x14ac:dyDescent="0.4">
      <c r="A368" s="43"/>
      <c r="B368" s="27"/>
      <c r="C368" s="45">
        <v>4213</v>
      </c>
      <c r="D368" s="44" t="s">
        <v>342</v>
      </c>
      <c r="E368" s="53">
        <v>0</v>
      </c>
      <c r="F368" s="180">
        <v>0</v>
      </c>
      <c r="G368" s="112">
        <v>0</v>
      </c>
      <c r="H368" s="111" t="e">
        <f t="shared" si="17"/>
        <v>#DIV/0!</v>
      </c>
    </row>
    <row r="369" spans="1:8" ht="15" customHeight="1" x14ac:dyDescent="0.4">
      <c r="A369" s="43">
        <v>90992</v>
      </c>
      <c r="B369" s="27"/>
      <c r="C369" s="45">
        <v>4213</v>
      </c>
      <c r="D369" s="44" t="s">
        <v>536</v>
      </c>
      <c r="E369" s="53">
        <v>467</v>
      </c>
      <c r="F369" s="180">
        <v>0</v>
      </c>
      <c r="G369" s="112">
        <v>0</v>
      </c>
      <c r="H369" s="111" t="e">
        <f t="shared" si="17"/>
        <v>#DIV/0!</v>
      </c>
    </row>
    <row r="370" spans="1:8" ht="15" customHeight="1" x14ac:dyDescent="0.4">
      <c r="A370" s="43">
        <v>90992</v>
      </c>
      <c r="B370" s="27"/>
      <c r="C370" s="45">
        <v>4213</v>
      </c>
      <c r="D370" s="44" t="s">
        <v>537</v>
      </c>
      <c r="E370" s="53">
        <v>469</v>
      </c>
      <c r="F370" s="180">
        <v>0</v>
      </c>
      <c r="G370" s="112">
        <v>0</v>
      </c>
      <c r="H370" s="111" t="e">
        <f t="shared" si="17"/>
        <v>#DIV/0!</v>
      </c>
    </row>
    <row r="371" spans="1:8" ht="15" customHeight="1" x14ac:dyDescent="0.4">
      <c r="A371" s="43">
        <v>90992</v>
      </c>
      <c r="B371" s="27"/>
      <c r="C371" s="45">
        <v>4213</v>
      </c>
      <c r="D371" s="44" t="s">
        <v>538</v>
      </c>
      <c r="E371" s="53">
        <v>441</v>
      </c>
      <c r="F371" s="180">
        <v>0</v>
      </c>
      <c r="G371" s="112">
        <v>0</v>
      </c>
      <c r="H371" s="111" t="e">
        <f t="shared" si="17"/>
        <v>#DIV/0!</v>
      </c>
    </row>
    <row r="372" spans="1:8" ht="15" customHeight="1" x14ac:dyDescent="0.4">
      <c r="A372" s="43">
        <v>90992</v>
      </c>
      <c r="B372" s="27"/>
      <c r="C372" s="45">
        <v>4213</v>
      </c>
      <c r="D372" s="44" t="s">
        <v>539</v>
      </c>
      <c r="E372" s="53">
        <v>460</v>
      </c>
      <c r="F372" s="180">
        <v>0</v>
      </c>
      <c r="G372" s="112">
        <v>0</v>
      </c>
      <c r="H372" s="111" t="e">
        <f t="shared" si="17"/>
        <v>#DIV/0!</v>
      </c>
    </row>
    <row r="373" spans="1:8" ht="15" hidden="1" customHeight="1" x14ac:dyDescent="0.4">
      <c r="A373" s="43">
        <v>90992</v>
      </c>
      <c r="B373" s="27"/>
      <c r="C373" s="45">
        <v>4213</v>
      </c>
      <c r="D373" s="44" t="s">
        <v>343</v>
      </c>
      <c r="E373" s="53">
        <v>0</v>
      </c>
      <c r="F373" s="180">
        <v>0</v>
      </c>
      <c r="G373" s="112">
        <v>0</v>
      </c>
      <c r="H373" s="111" t="e">
        <f t="shared" si="17"/>
        <v>#DIV/0!</v>
      </c>
    </row>
    <row r="374" spans="1:8" ht="15" customHeight="1" x14ac:dyDescent="0.35">
      <c r="A374" s="42"/>
      <c r="B374" s="41"/>
      <c r="C374" s="39">
        <v>4216</v>
      </c>
      <c r="D374" s="44" t="s">
        <v>540</v>
      </c>
      <c r="E374" s="53">
        <v>21989</v>
      </c>
      <c r="F374" s="180">
        <v>10110.9</v>
      </c>
      <c r="G374" s="112">
        <v>10110.799999999999</v>
      </c>
      <c r="H374" s="111">
        <f t="shared" si="17"/>
        <v>99.999010968360878</v>
      </c>
    </row>
    <row r="375" spans="1:8" ht="15" customHeight="1" x14ac:dyDescent="0.35">
      <c r="A375" s="42"/>
      <c r="B375" s="41"/>
      <c r="C375" s="39">
        <v>4216</v>
      </c>
      <c r="D375" s="44" t="s">
        <v>569</v>
      </c>
      <c r="E375" s="53">
        <v>0</v>
      </c>
      <c r="F375" s="180">
        <v>4367.3</v>
      </c>
      <c r="G375" s="112">
        <v>4367.2</v>
      </c>
      <c r="H375" s="111">
        <f t="shared" si="17"/>
        <v>99.997710255764432</v>
      </c>
    </row>
    <row r="376" spans="1:8" ht="15" customHeight="1" x14ac:dyDescent="0.35">
      <c r="A376" s="42"/>
      <c r="B376" s="41"/>
      <c r="C376" s="39">
        <v>4216</v>
      </c>
      <c r="D376" s="44" t="s">
        <v>568</v>
      </c>
      <c r="E376" s="53">
        <v>0</v>
      </c>
      <c r="F376" s="180">
        <v>0</v>
      </c>
      <c r="G376" s="112">
        <v>0</v>
      </c>
      <c r="H376" s="111" t="e">
        <f t="shared" si="17"/>
        <v>#DIV/0!</v>
      </c>
    </row>
    <row r="377" spans="1:8" ht="15" customHeight="1" x14ac:dyDescent="0.35">
      <c r="A377" s="42"/>
      <c r="B377" s="41"/>
      <c r="C377" s="39">
        <v>4216</v>
      </c>
      <c r="D377" s="44" t="s">
        <v>591</v>
      </c>
      <c r="E377" s="53">
        <v>0</v>
      </c>
      <c r="F377" s="180">
        <v>0</v>
      </c>
      <c r="G377" s="112">
        <v>0</v>
      </c>
      <c r="H377" s="111" t="e">
        <f t="shared" si="17"/>
        <v>#DIV/0!</v>
      </c>
    </row>
    <row r="378" spans="1:8" ht="15" customHeight="1" x14ac:dyDescent="0.35">
      <c r="A378" s="42"/>
      <c r="B378" s="41"/>
      <c r="C378" s="39">
        <v>4216</v>
      </c>
      <c r="D378" s="44" t="s">
        <v>592</v>
      </c>
      <c r="E378" s="53">
        <v>0</v>
      </c>
      <c r="F378" s="180">
        <v>0</v>
      </c>
      <c r="G378" s="112">
        <v>0</v>
      </c>
      <c r="H378" s="111" t="e">
        <f t="shared" si="17"/>
        <v>#DIV/0!</v>
      </c>
    </row>
    <row r="379" spans="1:8" ht="15" hidden="1" customHeight="1" x14ac:dyDescent="0.35">
      <c r="A379" s="42">
        <v>13419</v>
      </c>
      <c r="B379" s="41"/>
      <c r="C379" s="39">
        <v>4216</v>
      </c>
      <c r="D379" s="44" t="s">
        <v>399</v>
      </c>
      <c r="E379" s="53">
        <v>0</v>
      </c>
      <c r="F379" s="180">
        <v>0</v>
      </c>
      <c r="G379" s="112">
        <v>0</v>
      </c>
      <c r="H379" s="111" t="e">
        <f t="shared" si="17"/>
        <v>#DIV/0!</v>
      </c>
    </row>
    <row r="380" spans="1:8" ht="15" hidden="1" customHeight="1" x14ac:dyDescent="0.35">
      <c r="A380" s="42">
        <v>13501</v>
      </c>
      <c r="B380" s="41"/>
      <c r="C380" s="39">
        <v>4216</v>
      </c>
      <c r="D380" s="44" t="s">
        <v>399</v>
      </c>
      <c r="E380" s="53">
        <v>0</v>
      </c>
      <c r="F380" s="180">
        <v>0</v>
      </c>
      <c r="G380" s="112">
        <v>0</v>
      </c>
      <c r="H380" s="111" t="e">
        <f t="shared" si="17"/>
        <v>#DIV/0!</v>
      </c>
    </row>
    <row r="381" spans="1:8" ht="15" hidden="1" customHeight="1" x14ac:dyDescent="0.35">
      <c r="A381" s="42"/>
      <c r="B381" s="41"/>
      <c r="C381" s="39">
        <v>4152</v>
      </c>
      <c r="D381" s="44" t="s">
        <v>345</v>
      </c>
      <c r="E381" s="53">
        <v>0</v>
      </c>
      <c r="F381" s="180">
        <v>0</v>
      </c>
      <c r="G381" s="112">
        <v>0</v>
      </c>
      <c r="H381" s="111" t="e">
        <f t="shared" si="17"/>
        <v>#DIV/0!</v>
      </c>
    </row>
    <row r="382" spans="1:8" ht="15" hidden="1" customHeight="1" x14ac:dyDescent="0.35">
      <c r="A382" s="42"/>
      <c r="B382" s="41"/>
      <c r="C382" s="39">
        <v>4232</v>
      </c>
      <c r="D382" s="44" t="s">
        <v>344</v>
      </c>
      <c r="E382" s="53">
        <v>0</v>
      </c>
      <c r="F382" s="180">
        <v>0</v>
      </c>
      <c r="G382" s="112">
        <v>0</v>
      </c>
      <c r="H382" s="111" t="e">
        <f t="shared" si="17"/>
        <v>#DIV/0!</v>
      </c>
    </row>
    <row r="383" spans="1:8" ht="15" hidden="1" customHeight="1" x14ac:dyDescent="0.35">
      <c r="A383" s="42">
        <v>22500</v>
      </c>
      <c r="B383" s="41"/>
      <c r="C383" s="39">
        <v>4216</v>
      </c>
      <c r="D383" s="44" t="s">
        <v>426</v>
      </c>
      <c r="E383" s="53">
        <v>0</v>
      </c>
      <c r="F383" s="180">
        <v>0</v>
      </c>
      <c r="G383" s="112">
        <v>0</v>
      </c>
      <c r="H383" s="111" t="e">
        <f t="shared" si="17"/>
        <v>#DIV/0!</v>
      </c>
    </row>
    <row r="384" spans="1:8" ht="15" hidden="1" customHeight="1" x14ac:dyDescent="0.35">
      <c r="A384" s="42">
        <v>221</v>
      </c>
      <c r="B384" s="41"/>
      <c r="C384" s="39">
        <v>4222</v>
      </c>
      <c r="D384" s="44" t="s">
        <v>440</v>
      </c>
      <c r="E384" s="53">
        <v>0</v>
      </c>
      <c r="F384" s="180">
        <v>0</v>
      </c>
      <c r="G384" s="112">
        <v>0</v>
      </c>
      <c r="H384" s="111" t="e">
        <f t="shared" si="17"/>
        <v>#DIV/0!</v>
      </c>
    </row>
    <row r="385" spans="1:8" ht="15" customHeight="1" x14ac:dyDescent="0.35">
      <c r="A385" s="42">
        <v>221</v>
      </c>
      <c r="B385" s="41"/>
      <c r="C385" s="39">
        <v>4222</v>
      </c>
      <c r="D385" s="44" t="s">
        <v>596</v>
      </c>
      <c r="E385" s="53">
        <v>0</v>
      </c>
      <c r="F385" s="180">
        <v>843.5</v>
      </c>
      <c r="G385" s="112">
        <v>843.5</v>
      </c>
      <c r="H385" s="111">
        <f t="shared" si="17"/>
        <v>100</v>
      </c>
    </row>
    <row r="386" spans="1:8" ht="15" customHeight="1" x14ac:dyDescent="0.4">
      <c r="A386" s="249">
        <v>342</v>
      </c>
      <c r="B386" s="17"/>
      <c r="C386" s="45">
        <v>4222</v>
      </c>
      <c r="D386" s="31" t="s">
        <v>572</v>
      </c>
      <c r="E386" s="53">
        <v>0</v>
      </c>
      <c r="F386" s="180">
        <v>700</v>
      </c>
      <c r="G386" s="112">
        <v>700</v>
      </c>
      <c r="H386" s="111">
        <f t="shared" si="17"/>
        <v>100</v>
      </c>
    </row>
    <row r="387" spans="1:8" ht="15" hidden="1" customHeight="1" x14ac:dyDescent="0.4">
      <c r="A387" s="249">
        <v>332</v>
      </c>
      <c r="B387" s="17"/>
      <c r="C387" s="45">
        <v>4222</v>
      </c>
      <c r="D387" s="31" t="s">
        <v>446</v>
      </c>
      <c r="E387" s="53">
        <v>0</v>
      </c>
      <c r="F387" s="180">
        <v>0</v>
      </c>
      <c r="G387" s="112">
        <v>0</v>
      </c>
      <c r="H387" s="111" t="e">
        <f t="shared" si="17"/>
        <v>#DIV/0!</v>
      </c>
    </row>
    <row r="388" spans="1:8" ht="15.75" hidden="1" customHeight="1" x14ac:dyDescent="0.4">
      <c r="A388" s="249">
        <v>415</v>
      </c>
      <c r="B388" s="17"/>
      <c r="C388" s="45">
        <v>4232</v>
      </c>
      <c r="D388" s="44" t="s">
        <v>429</v>
      </c>
      <c r="E388" s="53">
        <v>0</v>
      </c>
      <c r="F388" s="180">
        <v>0</v>
      </c>
      <c r="G388" s="112">
        <v>0</v>
      </c>
      <c r="H388" s="111" t="e">
        <f t="shared" si="17"/>
        <v>#DIV/0!</v>
      </c>
    </row>
    <row r="389" spans="1:8" ht="16.5" customHeight="1" x14ac:dyDescent="0.35">
      <c r="A389" s="11"/>
      <c r="B389" s="11">
        <v>1014</v>
      </c>
      <c r="C389" s="11">
        <v>2132</v>
      </c>
      <c r="D389" s="50" t="s">
        <v>289</v>
      </c>
      <c r="E389" s="53">
        <v>25</v>
      </c>
      <c r="F389" s="180">
        <v>25</v>
      </c>
      <c r="G389" s="112">
        <v>26</v>
      </c>
      <c r="H389" s="111">
        <f t="shared" si="17"/>
        <v>104</v>
      </c>
    </row>
    <row r="390" spans="1:8" ht="16.5" hidden="1" customHeight="1" x14ac:dyDescent="0.35">
      <c r="A390" s="42"/>
      <c r="B390" s="41">
        <v>2212</v>
      </c>
      <c r="C390" s="39">
        <v>2212</v>
      </c>
      <c r="D390" s="38" t="s">
        <v>336</v>
      </c>
      <c r="E390" s="53">
        <v>0</v>
      </c>
      <c r="F390" s="180">
        <v>0</v>
      </c>
      <c r="G390" s="112">
        <v>0</v>
      </c>
      <c r="H390" s="111" t="e">
        <f t="shared" si="17"/>
        <v>#DIV/0!</v>
      </c>
    </row>
    <row r="391" spans="1:8" ht="16.5" hidden="1" customHeight="1" x14ac:dyDescent="0.35">
      <c r="A391" s="40"/>
      <c r="B391" s="39">
        <v>2212</v>
      </c>
      <c r="C391" s="11">
        <v>2324</v>
      </c>
      <c r="D391" s="11" t="s">
        <v>337</v>
      </c>
      <c r="E391" s="53">
        <v>0</v>
      </c>
      <c r="F391" s="180">
        <v>0</v>
      </c>
      <c r="G391" s="112">
        <v>0</v>
      </c>
      <c r="H391" s="111" t="e">
        <f t="shared" si="17"/>
        <v>#DIV/0!</v>
      </c>
    </row>
    <row r="392" spans="1:8" ht="16.5" hidden="1" customHeight="1" x14ac:dyDescent="0.35">
      <c r="A392" s="40"/>
      <c r="B392" s="39">
        <v>2219</v>
      </c>
      <c r="C392" s="11">
        <v>2324</v>
      </c>
      <c r="D392" s="11" t="s">
        <v>447</v>
      </c>
      <c r="E392" s="53">
        <v>0</v>
      </c>
      <c r="F392" s="180">
        <v>0</v>
      </c>
      <c r="G392" s="112">
        <v>0</v>
      </c>
      <c r="H392" s="111" t="e">
        <f t="shared" ref="H392:H423" si="18">(G392/F392)*100</f>
        <v>#DIV/0!</v>
      </c>
    </row>
    <row r="393" spans="1:8" ht="17.149999999999999" hidden="1" customHeight="1" x14ac:dyDescent="0.35">
      <c r="A393" s="10"/>
      <c r="B393" s="11">
        <v>2221</v>
      </c>
      <c r="C393" s="11">
        <v>2329</v>
      </c>
      <c r="D393" s="11" t="s">
        <v>431</v>
      </c>
      <c r="E393" s="53">
        <v>0</v>
      </c>
      <c r="F393" s="180">
        <v>0</v>
      </c>
      <c r="G393" s="112">
        <v>0</v>
      </c>
      <c r="H393" s="111" t="e">
        <f t="shared" si="18"/>
        <v>#DIV/0!</v>
      </c>
    </row>
    <row r="394" spans="1:8" ht="17.149999999999999" customHeight="1" x14ac:dyDescent="0.35">
      <c r="A394" s="10"/>
      <c r="B394" s="11">
        <v>3111</v>
      </c>
      <c r="C394" s="11">
        <v>2322</v>
      </c>
      <c r="D394" s="11" t="s">
        <v>593</v>
      </c>
      <c r="E394" s="53">
        <v>0</v>
      </c>
      <c r="F394" s="180">
        <v>0</v>
      </c>
      <c r="G394" s="112">
        <v>343.4</v>
      </c>
      <c r="H394" s="111" t="e">
        <f t="shared" si="18"/>
        <v>#DIV/0!</v>
      </c>
    </row>
    <row r="395" spans="1:8" x14ac:dyDescent="0.35">
      <c r="A395" s="11"/>
      <c r="B395" s="11">
        <v>3313</v>
      </c>
      <c r="C395" s="11">
        <v>2132</v>
      </c>
      <c r="D395" s="50" t="s">
        <v>458</v>
      </c>
      <c r="E395" s="53">
        <v>350</v>
      </c>
      <c r="F395" s="180">
        <v>350</v>
      </c>
      <c r="G395" s="112">
        <v>176.4</v>
      </c>
      <c r="H395" s="111">
        <f t="shared" si="18"/>
        <v>50.4</v>
      </c>
    </row>
    <row r="396" spans="1:8" ht="14.25" hidden="1" customHeight="1" x14ac:dyDescent="0.35">
      <c r="A396" s="10"/>
      <c r="B396" s="11">
        <v>3326</v>
      </c>
      <c r="C396" s="11">
        <v>2324</v>
      </c>
      <c r="D396" s="11" t="s">
        <v>434</v>
      </c>
      <c r="E396" s="53">
        <v>0</v>
      </c>
      <c r="F396" s="180">
        <v>0</v>
      </c>
      <c r="G396" s="112">
        <v>0</v>
      </c>
      <c r="H396" s="111" t="e">
        <f t="shared" si="18"/>
        <v>#DIV/0!</v>
      </c>
    </row>
    <row r="397" spans="1:8" ht="15.75" hidden="1" customHeight="1" x14ac:dyDescent="0.35">
      <c r="A397" s="10"/>
      <c r="B397" s="11">
        <v>3326</v>
      </c>
      <c r="C397" s="11">
        <v>3122</v>
      </c>
      <c r="D397" s="11" t="s">
        <v>435</v>
      </c>
      <c r="E397" s="53">
        <v>0</v>
      </c>
      <c r="F397" s="180">
        <v>0</v>
      </c>
      <c r="G397" s="112">
        <v>0</v>
      </c>
      <c r="H397" s="111" t="e">
        <f t="shared" si="18"/>
        <v>#DIV/0!</v>
      </c>
    </row>
    <row r="398" spans="1:8" ht="23.25" hidden="1" customHeight="1" x14ac:dyDescent="0.35">
      <c r="A398" s="10"/>
      <c r="B398" s="11">
        <v>3326</v>
      </c>
      <c r="C398" s="11">
        <v>3121</v>
      </c>
      <c r="D398" s="11" t="s">
        <v>332</v>
      </c>
      <c r="E398" s="53">
        <v>0</v>
      </c>
      <c r="F398" s="180">
        <v>0</v>
      </c>
      <c r="G398" s="112">
        <v>0</v>
      </c>
      <c r="H398" s="111" t="e">
        <f t="shared" si="18"/>
        <v>#DIV/0!</v>
      </c>
    </row>
    <row r="399" spans="1:8" x14ac:dyDescent="0.35">
      <c r="A399" s="11"/>
      <c r="B399" s="11">
        <v>3612</v>
      </c>
      <c r="C399" s="11">
        <v>2111</v>
      </c>
      <c r="D399" s="11" t="s">
        <v>236</v>
      </c>
      <c r="E399" s="53">
        <v>1353</v>
      </c>
      <c r="F399" s="180">
        <v>1353</v>
      </c>
      <c r="G399" s="112">
        <v>1937.7</v>
      </c>
      <c r="H399" s="111">
        <f t="shared" si="18"/>
        <v>143.21507760532151</v>
      </c>
    </row>
    <row r="400" spans="1:8" x14ac:dyDescent="0.35">
      <c r="A400" s="11"/>
      <c r="B400" s="11">
        <v>3612</v>
      </c>
      <c r="C400" s="11">
        <v>2132</v>
      </c>
      <c r="D400" s="11" t="s">
        <v>237</v>
      </c>
      <c r="E400" s="53">
        <v>5642</v>
      </c>
      <c r="F400" s="180">
        <v>5642</v>
      </c>
      <c r="G400" s="112">
        <v>5870.4</v>
      </c>
      <c r="H400" s="111">
        <f t="shared" si="18"/>
        <v>104.04820985466145</v>
      </c>
    </row>
    <row r="401" spans="1:8" hidden="1" x14ac:dyDescent="0.35">
      <c r="A401" s="11"/>
      <c r="B401" s="11">
        <v>3612</v>
      </c>
      <c r="C401" s="11">
        <v>2322</v>
      </c>
      <c r="D401" s="11" t="s">
        <v>28</v>
      </c>
      <c r="E401" s="53">
        <v>0</v>
      </c>
      <c r="F401" s="180">
        <v>0</v>
      </c>
      <c r="G401" s="112">
        <v>0</v>
      </c>
      <c r="H401" s="111" t="e">
        <f t="shared" si="18"/>
        <v>#DIV/0!</v>
      </c>
    </row>
    <row r="402" spans="1:8" x14ac:dyDescent="0.35">
      <c r="A402" s="11"/>
      <c r="B402" s="11">
        <v>3612</v>
      </c>
      <c r="C402" s="11">
        <v>2324</v>
      </c>
      <c r="D402" s="11" t="s">
        <v>238</v>
      </c>
      <c r="E402" s="53">
        <v>130</v>
      </c>
      <c r="F402" s="180">
        <v>130</v>
      </c>
      <c r="G402" s="112">
        <v>183.1</v>
      </c>
      <c r="H402" s="111">
        <f t="shared" si="18"/>
        <v>140.84615384615384</v>
      </c>
    </row>
    <row r="403" spans="1:8" hidden="1" x14ac:dyDescent="0.35">
      <c r="A403" s="11"/>
      <c r="B403" s="11">
        <v>3612</v>
      </c>
      <c r="C403" s="11">
        <v>2329</v>
      </c>
      <c r="D403" s="11" t="s">
        <v>27</v>
      </c>
      <c r="E403" s="53">
        <v>0</v>
      </c>
      <c r="F403" s="180">
        <v>0</v>
      </c>
      <c r="G403" s="112">
        <v>0</v>
      </c>
      <c r="H403" s="111" t="e">
        <f t="shared" si="18"/>
        <v>#DIV/0!</v>
      </c>
    </row>
    <row r="404" spans="1:8" x14ac:dyDescent="0.35">
      <c r="A404" s="11"/>
      <c r="B404" s="11">
        <v>3612</v>
      </c>
      <c r="C404" s="11">
        <v>3112</v>
      </c>
      <c r="D404" s="11" t="s">
        <v>239</v>
      </c>
      <c r="E404" s="53">
        <v>15380</v>
      </c>
      <c r="F404" s="180">
        <v>15380</v>
      </c>
      <c r="G404" s="112">
        <v>2202.6999999999998</v>
      </c>
      <c r="H404" s="111">
        <f t="shared" si="18"/>
        <v>14.321846553966189</v>
      </c>
    </row>
    <row r="405" spans="1:8" x14ac:dyDescent="0.35">
      <c r="A405" s="11"/>
      <c r="B405" s="11">
        <v>3613</v>
      </c>
      <c r="C405" s="11">
        <v>2111</v>
      </c>
      <c r="D405" s="11" t="s">
        <v>240</v>
      </c>
      <c r="E405" s="53">
        <v>2700</v>
      </c>
      <c r="F405" s="180">
        <v>2700</v>
      </c>
      <c r="G405" s="112">
        <v>2716.5</v>
      </c>
      <c r="H405" s="111">
        <f t="shared" si="18"/>
        <v>100.61111111111111</v>
      </c>
    </row>
    <row r="406" spans="1:8" x14ac:dyDescent="0.35">
      <c r="A406" s="11"/>
      <c r="B406" s="11">
        <v>3613</v>
      </c>
      <c r="C406" s="11">
        <v>2132</v>
      </c>
      <c r="D406" s="11" t="s">
        <v>241</v>
      </c>
      <c r="E406" s="53">
        <v>5600</v>
      </c>
      <c r="F406" s="180">
        <v>5600</v>
      </c>
      <c r="G406" s="112">
        <v>5827.4</v>
      </c>
      <c r="H406" s="111">
        <f t="shared" si="18"/>
        <v>104.06071428571428</v>
      </c>
    </row>
    <row r="407" spans="1:8" hidden="1" x14ac:dyDescent="0.35">
      <c r="A407" s="29"/>
      <c r="B407" s="11">
        <v>3613</v>
      </c>
      <c r="C407" s="11">
        <v>2133</v>
      </c>
      <c r="D407" s="11" t="s">
        <v>26</v>
      </c>
      <c r="E407" s="53">
        <v>0</v>
      </c>
      <c r="F407" s="180">
        <v>0</v>
      </c>
      <c r="G407" s="112">
        <v>0</v>
      </c>
      <c r="H407" s="111" t="e">
        <f t="shared" si="18"/>
        <v>#DIV/0!</v>
      </c>
    </row>
    <row r="408" spans="1:8" hidden="1" x14ac:dyDescent="0.35">
      <c r="A408" s="29"/>
      <c r="B408" s="11">
        <v>3613</v>
      </c>
      <c r="C408" s="11">
        <v>2310</v>
      </c>
      <c r="D408" s="11" t="s">
        <v>25</v>
      </c>
      <c r="E408" s="53">
        <v>0</v>
      </c>
      <c r="F408" s="180">
        <v>0</v>
      </c>
      <c r="G408" s="112">
        <v>0</v>
      </c>
      <c r="H408" s="111" t="e">
        <f t="shared" si="18"/>
        <v>#DIV/0!</v>
      </c>
    </row>
    <row r="409" spans="1:8" x14ac:dyDescent="0.35">
      <c r="A409" s="29"/>
      <c r="B409" s="11">
        <v>3613</v>
      </c>
      <c r="C409" s="11">
        <v>2322</v>
      </c>
      <c r="D409" s="11" t="s">
        <v>486</v>
      </c>
      <c r="E409" s="53">
        <v>0</v>
      </c>
      <c r="F409" s="180">
        <v>0</v>
      </c>
      <c r="G409" s="112">
        <v>344.1</v>
      </c>
      <c r="H409" s="111" t="e">
        <f t="shared" si="18"/>
        <v>#DIV/0!</v>
      </c>
    </row>
    <row r="410" spans="1:8" x14ac:dyDescent="0.35">
      <c r="A410" s="29"/>
      <c r="B410" s="11">
        <v>3613</v>
      </c>
      <c r="C410" s="11">
        <v>2324</v>
      </c>
      <c r="D410" s="11" t="s">
        <v>479</v>
      </c>
      <c r="E410" s="53">
        <v>300</v>
      </c>
      <c r="F410" s="180">
        <v>300</v>
      </c>
      <c r="G410" s="112">
        <v>472.2</v>
      </c>
      <c r="H410" s="111">
        <f t="shared" si="18"/>
        <v>157.4</v>
      </c>
    </row>
    <row r="411" spans="1:8" hidden="1" x14ac:dyDescent="0.35">
      <c r="A411" s="29"/>
      <c r="B411" s="11">
        <v>3613</v>
      </c>
      <c r="C411" s="11">
        <v>2322</v>
      </c>
      <c r="D411" s="11" t="s">
        <v>24</v>
      </c>
      <c r="E411" s="53">
        <v>0</v>
      </c>
      <c r="F411" s="180">
        <v>0</v>
      </c>
      <c r="G411" s="112">
        <v>0</v>
      </c>
      <c r="H411" s="111" t="e">
        <f t="shared" si="18"/>
        <v>#DIV/0!</v>
      </c>
    </row>
    <row r="412" spans="1:8" hidden="1" x14ac:dyDescent="0.35">
      <c r="A412" s="29"/>
      <c r="B412" s="11">
        <v>3613</v>
      </c>
      <c r="C412" s="11">
        <v>2324</v>
      </c>
      <c r="D412" s="11" t="s">
        <v>242</v>
      </c>
      <c r="E412" s="53">
        <v>0</v>
      </c>
      <c r="F412" s="180">
        <v>0</v>
      </c>
      <c r="G412" s="112">
        <v>0</v>
      </c>
      <c r="H412" s="111" t="e">
        <f t="shared" si="18"/>
        <v>#DIV/0!</v>
      </c>
    </row>
    <row r="413" spans="1:8" x14ac:dyDescent="0.35">
      <c r="A413" s="29"/>
      <c r="B413" s="11">
        <v>3613</v>
      </c>
      <c r="C413" s="11">
        <v>3112</v>
      </c>
      <c r="D413" s="11" t="s">
        <v>243</v>
      </c>
      <c r="E413" s="53">
        <v>3000</v>
      </c>
      <c r="F413" s="180">
        <v>3000</v>
      </c>
      <c r="G413" s="112">
        <v>0</v>
      </c>
      <c r="H413" s="118">
        <f t="shared" si="18"/>
        <v>0</v>
      </c>
    </row>
    <row r="414" spans="1:8" hidden="1" x14ac:dyDescent="0.35">
      <c r="A414" s="29"/>
      <c r="B414" s="11">
        <v>3631</v>
      </c>
      <c r="C414" s="11">
        <v>2133</v>
      </c>
      <c r="D414" s="11" t="s">
        <v>244</v>
      </c>
      <c r="E414" s="53">
        <v>0</v>
      </c>
      <c r="F414" s="180">
        <v>0</v>
      </c>
      <c r="G414" s="112">
        <v>0</v>
      </c>
      <c r="H414" s="111" t="e">
        <f t="shared" si="18"/>
        <v>#DIV/0!</v>
      </c>
    </row>
    <row r="415" spans="1:8" x14ac:dyDescent="0.35">
      <c r="A415" s="29"/>
      <c r="B415" s="11">
        <v>3632</v>
      </c>
      <c r="C415" s="11">
        <v>2111</v>
      </c>
      <c r="D415" s="11" t="s">
        <v>245</v>
      </c>
      <c r="E415" s="53">
        <v>500</v>
      </c>
      <c r="F415" s="180">
        <v>500</v>
      </c>
      <c r="G415" s="112">
        <v>961.4</v>
      </c>
      <c r="H415" s="111">
        <f t="shared" si="18"/>
        <v>192.28</v>
      </c>
    </row>
    <row r="416" spans="1:8" x14ac:dyDescent="0.35">
      <c r="A416" s="29"/>
      <c r="B416" s="11">
        <v>3632</v>
      </c>
      <c r="C416" s="11">
        <v>2132</v>
      </c>
      <c r="D416" s="11" t="s">
        <v>246</v>
      </c>
      <c r="E416" s="53">
        <v>120</v>
      </c>
      <c r="F416" s="180">
        <v>120</v>
      </c>
      <c r="G416" s="112">
        <v>381</v>
      </c>
      <c r="H416" s="111">
        <f t="shared" si="18"/>
        <v>317.5</v>
      </c>
    </row>
    <row r="417" spans="1:8" x14ac:dyDescent="0.35">
      <c r="A417" s="29"/>
      <c r="B417" s="11">
        <v>3632</v>
      </c>
      <c r="C417" s="11">
        <v>2133</v>
      </c>
      <c r="D417" s="11" t="s">
        <v>247</v>
      </c>
      <c r="E417" s="53">
        <v>10</v>
      </c>
      <c r="F417" s="180">
        <v>10</v>
      </c>
      <c r="G417" s="112">
        <v>10</v>
      </c>
      <c r="H417" s="111">
        <f t="shared" si="18"/>
        <v>100</v>
      </c>
    </row>
    <row r="418" spans="1:8" x14ac:dyDescent="0.35">
      <c r="A418" s="29"/>
      <c r="B418" s="11">
        <v>3632</v>
      </c>
      <c r="C418" s="11">
        <v>2324</v>
      </c>
      <c r="D418" s="11" t="s">
        <v>248</v>
      </c>
      <c r="E418" s="53">
        <v>0</v>
      </c>
      <c r="F418" s="180">
        <v>0</v>
      </c>
      <c r="G418" s="112">
        <v>218.2</v>
      </c>
      <c r="H418" s="111" t="e">
        <f t="shared" si="18"/>
        <v>#DIV/0!</v>
      </c>
    </row>
    <row r="419" spans="1:8" x14ac:dyDescent="0.35">
      <c r="A419" s="29"/>
      <c r="B419" s="11">
        <v>3632</v>
      </c>
      <c r="C419" s="11">
        <v>2329</v>
      </c>
      <c r="D419" s="11" t="s">
        <v>249</v>
      </c>
      <c r="E419" s="53">
        <v>50</v>
      </c>
      <c r="F419" s="180">
        <v>50</v>
      </c>
      <c r="G419" s="112">
        <v>174.9</v>
      </c>
      <c r="H419" s="111">
        <f t="shared" si="18"/>
        <v>349.8</v>
      </c>
    </row>
    <row r="420" spans="1:8" ht="16.850000000000001" customHeight="1" x14ac:dyDescent="0.35">
      <c r="A420" s="29"/>
      <c r="B420" s="11">
        <v>3634</v>
      </c>
      <c r="C420" s="11">
        <v>2132</v>
      </c>
      <c r="D420" s="11" t="s">
        <v>23</v>
      </c>
      <c r="E420" s="53">
        <v>4000</v>
      </c>
      <c r="F420" s="180">
        <v>4000</v>
      </c>
      <c r="G420" s="112">
        <v>4000.5</v>
      </c>
      <c r="H420" s="111">
        <f t="shared" si="18"/>
        <v>100.01249999999999</v>
      </c>
    </row>
    <row r="421" spans="1:8" ht="16.850000000000001" customHeight="1" x14ac:dyDescent="0.35">
      <c r="A421" s="29"/>
      <c r="B421" s="11">
        <v>3636</v>
      </c>
      <c r="C421" s="11">
        <v>2131</v>
      </c>
      <c r="D421" s="11" t="s">
        <v>22</v>
      </c>
      <c r="E421" s="53">
        <v>0</v>
      </c>
      <c r="F421" s="180">
        <v>0</v>
      </c>
      <c r="G421" s="112">
        <v>0.1</v>
      </c>
      <c r="H421" s="111" t="e">
        <f t="shared" si="18"/>
        <v>#DIV/0!</v>
      </c>
    </row>
    <row r="422" spans="1:8" ht="22.85" hidden="1" customHeight="1" x14ac:dyDescent="0.35">
      <c r="A422" s="10"/>
      <c r="B422" s="11">
        <v>3639</v>
      </c>
      <c r="C422" s="11">
        <v>2111</v>
      </c>
      <c r="D422" s="11" t="s">
        <v>495</v>
      </c>
      <c r="E422" s="53">
        <v>0</v>
      </c>
      <c r="F422" s="180">
        <v>0</v>
      </c>
      <c r="G422" s="112">
        <v>0</v>
      </c>
      <c r="H422" s="111" t="e">
        <f t="shared" si="18"/>
        <v>#DIV/0!</v>
      </c>
    </row>
    <row r="423" spans="1:8" x14ac:dyDescent="0.35">
      <c r="A423" s="29"/>
      <c r="B423" s="11">
        <v>3639</v>
      </c>
      <c r="C423" s="11">
        <v>2119</v>
      </c>
      <c r="D423" s="11" t="s">
        <v>251</v>
      </c>
      <c r="E423" s="53">
        <v>600</v>
      </c>
      <c r="F423" s="180">
        <v>600</v>
      </c>
      <c r="G423" s="112">
        <v>859.1</v>
      </c>
      <c r="H423" s="111">
        <f t="shared" si="18"/>
        <v>143.18333333333334</v>
      </c>
    </row>
    <row r="424" spans="1:8" x14ac:dyDescent="0.35">
      <c r="A424" s="11"/>
      <c r="B424" s="11">
        <v>3639</v>
      </c>
      <c r="C424" s="11">
        <v>2131</v>
      </c>
      <c r="D424" s="11" t="s">
        <v>252</v>
      </c>
      <c r="E424" s="53">
        <v>2450</v>
      </c>
      <c r="F424" s="180">
        <v>2450</v>
      </c>
      <c r="G424" s="112">
        <v>3261.6</v>
      </c>
      <c r="H424" s="111">
        <f t="shared" ref="H424:H436" si="19">(G424/F424)*100</f>
        <v>133.12653061224489</v>
      </c>
    </row>
    <row r="425" spans="1:8" hidden="1" x14ac:dyDescent="0.35">
      <c r="A425" s="11"/>
      <c r="B425" s="11">
        <v>3639</v>
      </c>
      <c r="C425" s="11">
        <v>2132</v>
      </c>
      <c r="D425" s="11" t="s">
        <v>253</v>
      </c>
      <c r="E425" s="53">
        <v>0</v>
      </c>
      <c r="F425" s="180">
        <v>0</v>
      </c>
      <c r="G425" s="112">
        <v>0</v>
      </c>
      <c r="H425" s="111" t="e">
        <f t="shared" si="19"/>
        <v>#DIV/0!</v>
      </c>
    </row>
    <row r="426" spans="1:8" ht="15" customHeight="1" x14ac:dyDescent="0.35">
      <c r="A426" s="11"/>
      <c r="B426" s="11">
        <v>3639</v>
      </c>
      <c r="C426" s="11">
        <v>2212</v>
      </c>
      <c r="D426" s="11" t="s">
        <v>254</v>
      </c>
      <c r="E426" s="53">
        <v>0</v>
      </c>
      <c r="F426" s="180">
        <v>0</v>
      </c>
      <c r="G426" s="112">
        <v>726.9</v>
      </c>
      <c r="H426" s="111" t="e">
        <f t="shared" si="19"/>
        <v>#DIV/0!</v>
      </c>
    </row>
    <row r="427" spans="1:8" x14ac:dyDescent="0.35">
      <c r="A427" s="11"/>
      <c r="B427" s="11">
        <v>3639</v>
      </c>
      <c r="C427" s="11">
        <v>2324</v>
      </c>
      <c r="D427" s="11" t="s">
        <v>21</v>
      </c>
      <c r="E427" s="53">
        <v>0</v>
      </c>
      <c r="F427" s="180">
        <v>0</v>
      </c>
      <c r="G427" s="112">
        <v>85.1</v>
      </c>
      <c r="H427" s="111" t="e">
        <f t="shared" si="19"/>
        <v>#DIV/0!</v>
      </c>
    </row>
    <row r="428" spans="1:8" hidden="1" x14ac:dyDescent="0.35">
      <c r="A428" s="11"/>
      <c r="B428" s="11">
        <v>3639</v>
      </c>
      <c r="C428" s="11">
        <v>2328</v>
      </c>
      <c r="D428" s="11" t="s">
        <v>20</v>
      </c>
      <c r="E428" s="53">
        <v>0</v>
      </c>
      <c r="F428" s="180">
        <v>0</v>
      </c>
      <c r="G428" s="112">
        <v>0</v>
      </c>
      <c r="H428" s="111" t="e">
        <f t="shared" si="19"/>
        <v>#DIV/0!</v>
      </c>
    </row>
    <row r="429" spans="1:8" ht="15" hidden="1" customHeight="1" x14ac:dyDescent="0.35">
      <c r="A429" s="28"/>
      <c r="B429" s="28">
        <v>3639</v>
      </c>
      <c r="C429" s="28">
        <v>2329</v>
      </c>
      <c r="D429" s="28" t="s">
        <v>19</v>
      </c>
      <c r="E429" s="53">
        <v>0</v>
      </c>
      <c r="F429" s="180">
        <v>0</v>
      </c>
      <c r="G429" s="112">
        <v>0</v>
      </c>
      <c r="H429" s="111" t="e">
        <f t="shared" si="19"/>
        <v>#DIV/0!</v>
      </c>
    </row>
    <row r="430" spans="1:8" x14ac:dyDescent="0.35">
      <c r="A430" s="11"/>
      <c r="B430" s="11">
        <v>3639</v>
      </c>
      <c r="C430" s="11">
        <v>3111</v>
      </c>
      <c r="D430" s="11" t="s">
        <v>18</v>
      </c>
      <c r="E430" s="53">
        <v>4300</v>
      </c>
      <c r="F430" s="180">
        <v>4300</v>
      </c>
      <c r="G430" s="112">
        <v>6801.4</v>
      </c>
      <c r="H430" s="111">
        <f t="shared" si="19"/>
        <v>158.1720930232558</v>
      </c>
    </row>
    <row r="431" spans="1:8" hidden="1" x14ac:dyDescent="0.35">
      <c r="A431" s="11"/>
      <c r="B431" s="11">
        <v>3639</v>
      </c>
      <c r="C431" s="11">
        <v>3112</v>
      </c>
      <c r="D431" s="11" t="s">
        <v>255</v>
      </c>
      <c r="E431" s="53">
        <v>0</v>
      </c>
      <c r="F431" s="180">
        <v>0</v>
      </c>
      <c r="G431" s="112">
        <v>0</v>
      </c>
      <c r="H431" s="111" t="e">
        <f t="shared" si="19"/>
        <v>#DIV/0!</v>
      </c>
    </row>
    <row r="432" spans="1:8" ht="15" customHeight="1" x14ac:dyDescent="0.35">
      <c r="A432" s="28"/>
      <c r="B432" s="28">
        <v>3722</v>
      </c>
      <c r="C432" s="28">
        <v>2324</v>
      </c>
      <c r="D432" s="11" t="s">
        <v>544</v>
      </c>
      <c r="E432" s="53">
        <v>0</v>
      </c>
      <c r="F432" s="180">
        <v>0</v>
      </c>
      <c r="G432" s="112">
        <v>20</v>
      </c>
      <c r="H432" s="111" t="e">
        <f t="shared" si="19"/>
        <v>#DIV/0!</v>
      </c>
    </row>
    <row r="433" spans="1:8" ht="15" hidden="1" customHeight="1" x14ac:dyDescent="0.35">
      <c r="A433" s="28"/>
      <c r="B433" s="28">
        <v>6310</v>
      </c>
      <c r="C433" s="28">
        <v>2141</v>
      </c>
      <c r="D433" s="28" t="s">
        <v>17</v>
      </c>
      <c r="E433" s="53">
        <v>0</v>
      </c>
      <c r="F433" s="180">
        <v>0</v>
      </c>
      <c r="G433" s="112">
        <v>0</v>
      </c>
      <c r="H433" s="111" t="e">
        <f t="shared" si="19"/>
        <v>#DIV/0!</v>
      </c>
    </row>
    <row r="434" spans="1:8" ht="15" hidden="1" customHeight="1" x14ac:dyDescent="0.35">
      <c r="A434" s="40"/>
      <c r="B434" s="39">
        <v>4357</v>
      </c>
      <c r="C434" s="11">
        <v>2324</v>
      </c>
      <c r="D434" s="11" t="s">
        <v>331</v>
      </c>
      <c r="E434" s="53">
        <v>0</v>
      </c>
      <c r="F434" s="180">
        <v>0</v>
      </c>
      <c r="G434" s="112">
        <v>0</v>
      </c>
      <c r="H434" s="111" t="e">
        <f t="shared" si="19"/>
        <v>#DIV/0!</v>
      </c>
    </row>
    <row r="435" spans="1:8" ht="15" hidden="1" customHeight="1" x14ac:dyDescent="0.35">
      <c r="A435" s="28"/>
      <c r="B435" s="28">
        <v>4374</v>
      </c>
      <c r="C435" s="28">
        <v>2322</v>
      </c>
      <c r="D435" s="28" t="s">
        <v>314</v>
      </c>
      <c r="E435" s="53">
        <v>0</v>
      </c>
      <c r="F435" s="180">
        <v>0</v>
      </c>
      <c r="G435" s="112">
        <v>0</v>
      </c>
      <c r="H435" s="111" t="e">
        <f t="shared" si="19"/>
        <v>#DIV/0!</v>
      </c>
    </row>
    <row r="436" spans="1:8" ht="15" customHeight="1" x14ac:dyDescent="0.35">
      <c r="A436" s="28"/>
      <c r="B436" s="28">
        <v>5512</v>
      </c>
      <c r="C436" s="28">
        <v>2324</v>
      </c>
      <c r="D436" s="28" t="s">
        <v>89</v>
      </c>
      <c r="E436" s="53">
        <v>0</v>
      </c>
      <c r="F436" s="180">
        <v>0</v>
      </c>
      <c r="G436" s="112">
        <v>11.3</v>
      </c>
      <c r="H436" s="111" t="e">
        <f t="shared" si="19"/>
        <v>#DIV/0!</v>
      </c>
    </row>
    <row r="437" spans="1:8" ht="15" hidden="1" customHeight="1" x14ac:dyDescent="0.35">
      <c r="A437" s="28"/>
      <c r="B437" s="28">
        <v>6171</v>
      </c>
      <c r="C437" s="28">
        <v>2324</v>
      </c>
      <c r="D437" s="28" t="s">
        <v>304</v>
      </c>
      <c r="E437" s="53">
        <v>0</v>
      </c>
      <c r="F437" s="180">
        <v>0</v>
      </c>
      <c r="G437" s="112">
        <v>0</v>
      </c>
    </row>
    <row r="438" spans="1:8" ht="15" hidden="1" customHeight="1" x14ac:dyDescent="0.35">
      <c r="A438" s="28"/>
      <c r="B438" s="28">
        <v>6402</v>
      </c>
      <c r="C438" s="28">
        <v>2229</v>
      </c>
      <c r="D438" s="28" t="s">
        <v>432</v>
      </c>
      <c r="E438" s="53">
        <v>0</v>
      </c>
      <c r="F438" s="180">
        <v>0</v>
      </c>
      <c r="G438" s="112">
        <v>0</v>
      </c>
      <c r="H438" s="111" t="e">
        <f>(G438/F438)*100</f>
        <v>#DIV/0!</v>
      </c>
    </row>
    <row r="439" spans="1:8" ht="15" customHeight="1" thickBot="1" x14ac:dyDescent="0.4">
      <c r="A439" s="28"/>
      <c r="B439" s="28">
        <v>6409</v>
      </c>
      <c r="C439" s="28">
        <v>2328</v>
      </c>
      <c r="D439" s="28" t="s">
        <v>250</v>
      </c>
      <c r="E439" s="54">
        <v>0</v>
      </c>
      <c r="F439" s="182">
        <v>0</v>
      </c>
      <c r="G439" s="117">
        <v>0</v>
      </c>
      <c r="H439" s="118" t="e">
        <f>(G439/F439)*100</f>
        <v>#DIV/0!</v>
      </c>
    </row>
    <row r="440" spans="1:8" s="6" customFormat="1" ht="22.5" customHeight="1" thickTop="1" thickBot="1" x14ac:dyDescent="0.45">
      <c r="A440" s="9"/>
      <c r="B440" s="9"/>
      <c r="C440" s="9"/>
      <c r="D440" s="36" t="s">
        <v>16</v>
      </c>
      <c r="E440" s="87">
        <f t="shared" ref="E440:F440" si="20">SUM(E359:E439)</f>
        <v>71001</v>
      </c>
      <c r="F440" s="183">
        <f t="shared" si="20"/>
        <v>63519.3</v>
      </c>
      <c r="G440" s="202">
        <f>SUM(G359:G439)</f>
        <v>54620.499999999993</v>
      </c>
      <c r="H440" s="268">
        <f>(G440/F440)*100</f>
        <v>85.990399768259394</v>
      </c>
    </row>
    <row r="441" spans="1:8" ht="15" customHeight="1" x14ac:dyDescent="0.35">
      <c r="A441" s="6"/>
      <c r="B441" s="7"/>
      <c r="C441" s="7"/>
      <c r="D441" s="7"/>
      <c r="E441" s="55"/>
      <c r="F441" s="55"/>
      <c r="G441" s="207"/>
    </row>
    <row r="442" spans="1:8" ht="15" customHeight="1" thickBot="1" x14ac:dyDescent="0.4">
      <c r="A442" s="6"/>
      <c r="B442" s="7"/>
      <c r="C442" s="7"/>
      <c r="D442" s="7"/>
      <c r="E442" s="55"/>
      <c r="F442" s="55"/>
    </row>
    <row r="443" spans="1:8" s="61" customFormat="1" ht="15.45" x14ac:dyDescent="0.4">
      <c r="A443" s="22" t="s">
        <v>14</v>
      </c>
      <c r="B443" s="22" t="s">
        <v>415</v>
      </c>
      <c r="C443" s="22" t="s">
        <v>416</v>
      </c>
      <c r="D443" s="21" t="s">
        <v>12</v>
      </c>
      <c r="E443" s="20" t="s">
        <v>11</v>
      </c>
      <c r="F443" s="20" t="s">
        <v>11</v>
      </c>
      <c r="G443" s="20" t="s">
        <v>0</v>
      </c>
      <c r="H443" s="20" t="s">
        <v>387</v>
      </c>
    </row>
    <row r="444" spans="1:8" s="61" customFormat="1" ht="15.75" customHeight="1" thickBot="1" x14ac:dyDescent="0.45">
      <c r="A444" s="19"/>
      <c r="B444" s="19"/>
      <c r="C444" s="19"/>
      <c r="D444" s="18"/>
      <c r="E444" s="188" t="s">
        <v>10</v>
      </c>
      <c r="F444" s="188" t="s">
        <v>9</v>
      </c>
      <c r="G444" s="216" t="s">
        <v>532</v>
      </c>
      <c r="H444" s="188" t="s">
        <v>368</v>
      </c>
    </row>
    <row r="445" spans="1:8" s="61" customFormat="1" ht="15.9" thickTop="1" x14ac:dyDescent="0.4">
      <c r="A445" s="27"/>
      <c r="B445" s="27"/>
      <c r="C445" s="27"/>
      <c r="D445" s="26"/>
      <c r="E445" s="217"/>
      <c r="F445" s="218"/>
      <c r="G445" s="219"/>
      <c r="H445" s="217"/>
    </row>
    <row r="446" spans="1:8" s="61" customFormat="1" ht="15.45" x14ac:dyDescent="0.4">
      <c r="A446" s="220">
        <v>8888</v>
      </c>
      <c r="B446" s="11">
        <v>6171</v>
      </c>
      <c r="C446" s="11">
        <v>2329</v>
      </c>
      <c r="D446" s="11" t="s">
        <v>388</v>
      </c>
      <c r="E446" s="221">
        <v>0</v>
      </c>
      <c r="F446" s="222">
        <v>0</v>
      </c>
      <c r="G446" s="112">
        <v>0</v>
      </c>
      <c r="H446" s="223" t="e">
        <f>(G446/F446)*100</f>
        <v>#DIV/0!</v>
      </c>
    </row>
    <row r="447" spans="1:8" s="61" customFormat="1" x14ac:dyDescent="0.35">
      <c r="A447" s="11"/>
      <c r="B447" s="11"/>
      <c r="C447" s="11"/>
      <c r="D447" s="11" t="s">
        <v>389</v>
      </c>
      <c r="E447" s="223"/>
      <c r="F447" s="222"/>
      <c r="G447" s="112"/>
      <c r="H447" s="223"/>
    </row>
    <row r="448" spans="1:8" s="61" customFormat="1" x14ac:dyDescent="0.35">
      <c r="A448" s="29"/>
      <c r="B448" s="29"/>
      <c r="C448" s="29"/>
      <c r="D448" s="29" t="s">
        <v>390</v>
      </c>
      <c r="E448" s="223"/>
      <c r="F448" s="225"/>
      <c r="G448" s="117"/>
      <c r="H448" s="224"/>
    </row>
    <row r="449" spans="1:8" s="61" customFormat="1" ht="15.9" thickBot="1" x14ac:dyDescent="0.45">
      <c r="A449" s="264">
        <v>9999</v>
      </c>
      <c r="B449" s="29">
        <v>6171</v>
      </c>
      <c r="C449" s="29">
        <v>2329</v>
      </c>
      <c r="D449" s="29" t="s">
        <v>391</v>
      </c>
      <c r="E449" s="265">
        <v>0</v>
      </c>
      <c r="F449" s="225">
        <v>0</v>
      </c>
      <c r="G449" s="117">
        <v>0</v>
      </c>
      <c r="H449" s="223" t="e">
        <f>(G449/F449)*100</f>
        <v>#DIV/0!</v>
      </c>
    </row>
    <row r="450" spans="1:8" s="6" customFormat="1" ht="22.5" customHeight="1" thickTop="1" thickBot="1" x14ac:dyDescent="0.45">
      <c r="A450" s="37"/>
      <c r="B450" s="37"/>
      <c r="C450" s="37"/>
      <c r="D450" s="36" t="s">
        <v>392</v>
      </c>
      <c r="E450" s="211">
        <f t="shared" ref="E450:G450" si="21">SUM(E446,E449)</f>
        <v>0</v>
      </c>
      <c r="F450" s="266">
        <f t="shared" si="21"/>
        <v>0</v>
      </c>
      <c r="G450" s="267">
        <f t="shared" si="21"/>
        <v>0</v>
      </c>
      <c r="H450" s="268" t="e">
        <f>(G450/F450)*100</f>
        <v>#DIV/0!</v>
      </c>
    </row>
    <row r="451" spans="1:8" ht="15" customHeight="1" x14ac:dyDescent="0.35">
      <c r="A451" s="6"/>
      <c r="B451" s="7"/>
      <c r="C451" s="7"/>
      <c r="D451" s="7"/>
      <c r="E451" s="184"/>
      <c r="F451" s="184"/>
    </row>
    <row r="452" spans="1:8" ht="15" customHeight="1" x14ac:dyDescent="0.35">
      <c r="A452" s="6"/>
      <c r="B452" s="7"/>
      <c r="C452" s="7"/>
      <c r="D452" s="7"/>
      <c r="E452" s="55"/>
      <c r="F452" s="55"/>
    </row>
    <row r="453" spans="1:8" ht="10.5" customHeight="1" thickBot="1" x14ac:dyDescent="0.4">
      <c r="A453" s="6"/>
      <c r="B453" s="6"/>
      <c r="C453" s="6"/>
      <c r="D453" s="6"/>
    </row>
    <row r="454" spans="1:8" ht="15.45" x14ac:dyDescent="0.4">
      <c r="A454" s="22" t="s">
        <v>14</v>
      </c>
      <c r="B454" s="22" t="s">
        <v>415</v>
      </c>
      <c r="C454" s="22" t="s">
        <v>416</v>
      </c>
      <c r="D454" s="21" t="s">
        <v>12</v>
      </c>
      <c r="E454" s="20" t="s">
        <v>11</v>
      </c>
      <c r="F454" s="20" t="s">
        <v>11</v>
      </c>
      <c r="G454" s="20" t="s">
        <v>0</v>
      </c>
      <c r="H454" s="113" t="s">
        <v>359</v>
      </c>
    </row>
    <row r="455" spans="1:8" ht="15.75" customHeight="1" thickBot="1" x14ac:dyDescent="0.45">
      <c r="A455" s="19"/>
      <c r="B455" s="19"/>
      <c r="C455" s="19"/>
      <c r="D455" s="18"/>
      <c r="E455" s="188" t="s">
        <v>10</v>
      </c>
      <c r="F455" s="190" t="s">
        <v>9</v>
      </c>
      <c r="G455" s="216" t="s">
        <v>532</v>
      </c>
      <c r="H455" s="119" t="s">
        <v>360</v>
      </c>
    </row>
    <row r="456" spans="1:8" s="239" customFormat="1" ht="30.75" customHeight="1" thickTop="1" thickBot="1" x14ac:dyDescent="0.45">
      <c r="A456" s="235"/>
      <c r="B456" s="236"/>
      <c r="C456" s="237"/>
      <c r="D456" s="234" t="s">
        <v>15</v>
      </c>
      <c r="E456" s="238">
        <f t="shared" ref="E456:G456" si="22">SUM(E41,E64,E144,E185,E223,E263,E351,E440,E450)</f>
        <v>530316</v>
      </c>
      <c r="F456" s="260">
        <f t="shared" si="22"/>
        <v>641690.00000000012</v>
      </c>
      <c r="G456" s="238">
        <f t="shared" si="22"/>
        <v>717181.89999999991</v>
      </c>
      <c r="H456" s="268">
        <f>(G456/F456)*100</f>
        <v>111.76454362698496</v>
      </c>
    </row>
    <row r="457" spans="1:8" ht="12" customHeight="1" x14ac:dyDescent="0.4">
      <c r="A457" s="8"/>
      <c r="B457" s="25"/>
      <c r="C457" s="24"/>
      <c r="D457" s="23"/>
      <c r="E457" s="196"/>
      <c r="F457" s="196"/>
    </row>
    <row r="458" spans="1:8" ht="15" hidden="1" customHeight="1" x14ac:dyDescent="0.4">
      <c r="A458" s="8"/>
      <c r="B458" s="25"/>
      <c r="C458" s="24"/>
      <c r="D458" s="23"/>
      <c r="E458" s="196"/>
      <c r="F458" s="196"/>
    </row>
    <row r="459" spans="1:8" ht="12.75" hidden="1" customHeight="1" x14ac:dyDescent="0.4">
      <c r="A459" s="8"/>
      <c r="B459" s="25"/>
      <c r="C459" s="24"/>
      <c r="D459" s="23"/>
      <c r="E459" s="196"/>
      <c r="F459" s="196"/>
    </row>
    <row r="460" spans="1:8" ht="12.75" hidden="1" customHeight="1" x14ac:dyDescent="0.4">
      <c r="A460" s="8"/>
      <c r="B460" s="25"/>
      <c r="C460" s="24"/>
      <c r="D460" s="23"/>
      <c r="E460" s="196"/>
      <c r="F460" s="196"/>
    </row>
    <row r="461" spans="1:8" ht="12.75" hidden="1" customHeight="1" x14ac:dyDescent="0.4">
      <c r="A461" s="8"/>
      <c r="B461" s="25"/>
      <c r="C461" s="24"/>
      <c r="D461" s="23"/>
      <c r="E461" s="196"/>
      <c r="F461" s="196"/>
    </row>
    <row r="462" spans="1:8" ht="12.75" hidden="1" customHeight="1" x14ac:dyDescent="0.4">
      <c r="A462" s="8"/>
      <c r="B462" s="25"/>
      <c r="C462" s="24"/>
      <c r="D462" s="23"/>
      <c r="E462" s="196"/>
      <c r="F462" s="196"/>
    </row>
    <row r="463" spans="1:8" ht="12.75" hidden="1" customHeight="1" x14ac:dyDescent="0.4">
      <c r="A463" s="8"/>
      <c r="B463" s="25"/>
      <c r="C463" s="24"/>
      <c r="D463" s="23"/>
      <c r="E463" s="196"/>
      <c r="F463" s="196"/>
    </row>
    <row r="464" spans="1:8" ht="12.75" hidden="1" customHeight="1" x14ac:dyDescent="0.4">
      <c r="A464" s="8"/>
      <c r="B464" s="25"/>
      <c r="C464" s="24"/>
      <c r="D464" s="23"/>
      <c r="E464" s="196"/>
      <c r="F464" s="196"/>
    </row>
    <row r="465" spans="1:8" ht="15" hidden="1" customHeight="1" x14ac:dyDescent="0.4">
      <c r="A465" s="8"/>
      <c r="B465" s="25"/>
      <c r="C465" s="24"/>
      <c r="D465" s="23"/>
      <c r="E465" s="196"/>
      <c r="F465" s="196"/>
    </row>
    <row r="466" spans="1:8" ht="11.25" customHeight="1" thickBot="1" x14ac:dyDescent="0.45">
      <c r="A466" s="8"/>
      <c r="B466" s="25"/>
      <c r="C466" s="24"/>
      <c r="D466" s="23"/>
      <c r="E466" s="196"/>
      <c r="F466" s="196"/>
    </row>
    <row r="467" spans="1:8" ht="15.45" x14ac:dyDescent="0.4">
      <c r="A467" s="22" t="s">
        <v>14</v>
      </c>
      <c r="B467" s="22" t="s">
        <v>415</v>
      </c>
      <c r="C467" s="22" t="s">
        <v>416</v>
      </c>
      <c r="D467" s="21" t="s">
        <v>12</v>
      </c>
      <c r="E467" s="20" t="s">
        <v>11</v>
      </c>
      <c r="F467" s="20" t="s">
        <v>11</v>
      </c>
      <c r="G467" s="20" t="s">
        <v>0</v>
      </c>
      <c r="H467" s="113" t="s">
        <v>359</v>
      </c>
    </row>
    <row r="468" spans="1:8" ht="15.75" customHeight="1" thickBot="1" x14ac:dyDescent="0.45">
      <c r="A468" s="19"/>
      <c r="B468" s="19"/>
      <c r="C468" s="19"/>
      <c r="D468" s="18"/>
      <c r="E468" s="188" t="s">
        <v>10</v>
      </c>
      <c r="F468" s="190" t="s">
        <v>9</v>
      </c>
      <c r="G468" s="216" t="s">
        <v>532</v>
      </c>
      <c r="H468" s="119" t="s">
        <v>360</v>
      </c>
    </row>
    <row r="469" spans="1:8" ht="16.5" customHeight="1" thickTop="1" x14ac:dyDescent="0.4">
      <c r="A469" s="17">
        <v>110</v>
      </c>
      <c r="B469" s="17"/>
      <c r="C469" s="17"/>
      <c r="D469" s="16" t="s">
        <v>8</v>
      </c>
      <c r="E469" s="177"/>
      <c r="F469" s="178"/>
      <c r="G469" s="204"/>
      <c r="H469" s="126"/>
    </row>
    <row r="470" spans="1:8" ht="14.25" customHeight="1" x14ac:dyDescent="0.4">
      <c r="A470" s="15"/>
      <c r="B470" s="15"/>
      <c r="C470" s="15"/>
      <c r="D470" s="8"/>
      <c r="E470" s="177"/>
      <c r="F470" s="179"/>
      <c r="G470" s="201"/>
      <c r="H470" s="115"/>
    </row>
    <row r="471" spans="1:8" ht="15" customHeight="1" x14ac:dyDescent="0.35">
      <c r="A471" s="11"/>
      <c r="B471" s="11"/>
      <c r="C471" s="11">
        <v>8115</v>
      </c>
      <c r="D471" s="10" t="s">
        <v>7</v>
      </c>
      <c r="E471" s="53">
        <v>82682</v>
      </c>
      <c r="F471" s="180">
        <v>89596.800000000003</v>
      </c>
      <c r="G471" s="112">
        <v>-47692.5</v>
      </c>
      <c r="H471" s="111">
        <f t="shared" ref="H471:H477" si="23">(G471/F471)*100</f>
        <v>-53.230137683488699</v>
      </c>
    </row>
    <row r="472" spans="1:8" ht="15" hidden="1" customHeight="1" x14ac:dyDescent="0.35">
      <c r="A472" s="11"/>
      <c r="B472" s="11"/>
      <c r="C472" s="11">
        <v>8117</v>
      </c>
      <c r="D472" s="10" t="s">
        <v>492</v>
      </c>
      <c r="E472" s="53">
        <v>0</v>
      </c>
      <c r="F472" s="180">
        <v>0</v>
      </c>
      <c r="G472" s="112">
        <v>0</v>
      </c>
      <c r="H472" s="111" t="e">
        <f t="shared" si="23"/>
        <v>#DIV/0!</v>
      </c>
    </row>
    <row r="473" spans="1:8" ht="15" hidden="1" customHeight="1" x14ac:dyDescent="0.35">
      <c r="A473" s="11"/>
      <c r="B473" s="11"/>
      <c r="C473" s="11">
        <v>8118</v>
      </c>
      <c r="D473" s="14" t="s">
        <v>382</v>
      </c>
      <c r="E473" s="53">
        <v>0</v>
      </c>
      <c r="F473" s="180">
        <v>0</v>
      </c>
      <c r="G473" s="112">
        <v>0</v>
      </c>
      <c r="H473" s="111" t="e">
        <f t="shared" si="23"/>
        <v>#DIV/0!</v>
      </c>
    </row>
    <row r="474" spans="1:8" hidden="1" x14ac:dyDescent="0.35">
      <c r="A474" s="11"/>
      <c r="B474" s="11"/>
      <c r="C474" s="11">
        <v>8123</v>
      </c>
      <c r="D474" s="14" t="s">
        <v>6</v>
      </c>
      <c r="E474" s="53">
        <v>0</v>
      </c>
      <c r="F474" s="180">
        <v>0</v>
      </c>
      <c r="G474" s="112">
        <v>0</v>
      </c>
      <c r="H474" s="111" t="e">
        <f t="shared" si="23"/>
        <v>#DIV/0!</v>
      </c>
    </row>
    <row r="475" spans="1:8" ht="15" customHeight="1" thickBot="1" x14ac:dyDescent="0.4">
      <c r="A475" s="11"/>
      <c r="B475" s="11"/>
      <c r="C475" s="11">
        <v>8124</v>
      </c>
      <c r="D475" s="10" t="s">
        <v>5</v>
      </c>
      <c r="E475" s="53">
        <v>-12000</v>
      </c>
      <c r="F475" s="180">
        <v>-12000</v>
      </c>
      <c r="G475" s="112">
        <v>-12000</v>
      </c>
      <c r="H475" s="111">
        <f t="shared" si="23"/>
        <v>100</v>
      </c>
    </row>
    <row r="476" spans="1:8" ht="17.25" hidden="1" customHeight="1" x14ac:dyDescent="0.35">
      <c r="A476" s="13"/>
      <c r="B476" s="13"/>
      <c r="C476" s="13">
        <v>8902</v>
      </c>
      <c r="D476" s="12" t="s">
        <v>4</v>
      </c>
      <c r="E476" s="136"/>
      <c r="F476" s="181"/>
      <c r="G476" s="112">
        <v>0</v>
      </c>
      <c r="H476" s="111" t="e">
        <f t="shared" si="23"/>
        <v>#DIV/0!</v>
      </c>
    </row>
    <row r="477" spans="1:8" ht="18.649999999999999" hidden="1" customHeight="1" x14ac:dyDescent="0.35">
      <c r="A477" s="11"/>
      <c r="B477" s="11"/>
      <c r="C477" s="11">
        <v>8905</v>
      </c>
      <c r="D477" s="10" t="s">
        <v>3</v>
      </c>
      <c r="E477" s="53">
        <v>0</v>
      </c>
      <c r="F477" s="180">
        <v>0</v>
      </c>
      <c r="G477" s="112">
        <v>0</v>
      </c>
      <c r="H477" s="111" t="e">
        <f t="shared" si="23"/>
        <v>#DIV/0!</v>
      </c>
    </row>
    <row r="478" spans="1:8" ht="20.149999999999999" hidden="1" customHeight="1" thickBot="1" x14ac:dyDescent="0.4">
      <c r="A478" s="29"/>
      <c r="B478" s="29"/>
      <c r="C478" s="29">
        <v>8901</v>
      </c>
      <c r="D478" s="14" t="s">
        <v>2</v>
      </c>
      <c r="E478" s="54"/>
      <c r="F478" s="182"/>
      <c r="G478" s="206"/>
    </row>
    <row r="479" spans="1:8" s="6" customFormat="1" ht="22.5" customHeight="1" thickTop="1" thickBot="1" x14ac:dyDescent="0.45">
      <c r="A479" s="37"/>
      <c r="B479" s="37"/>
      <c r="C479" s="37"/>
      <c r="D479" s="127" t="s">
        <v>1</v>
      </c>
      <c r="E479" s="87">
        <f t="shared" ref="E479:G479" si="24">SUM(E471:E478)</f>
        <v>70682</v>
      </c>
      <c r="F479" s="183">
        <f t="shared" si="24"/>
        <v>77596.800000000003</v>
      </c>
      <c r="G479" s="202">
        <f t="shared" si="24"/>
        <v>-59692.5</v>
      </c>
      <c r="H479" s="268">
        <f>(G479/F479)*100</f>
        <v>-76.926496968947163</v>
      </c>
    </row>
    <row r="480" spans="1:8" s="6" customFormat="1" ht="22.5" customHeight="1" x14ac:dyDescent="0.4">
      <c r="A480" s="7"/>
      <c r="B480" s="7"/>
      <c r="C480" s="7"/>
      <c r="D480" s="8"/>
      <c r="E480" s="95"/>
      <c r="F480" s="95"/>
      <c r="G480" s="208"/>
    </row>
    <row r="481" spans="1:6" ht="15" customHeight="1" x14ac:dyDescent="0.4">
      <c r="A481" s="6"/>
      <c r="B481" s="6"/>
      <c r="C481" s="6"/>
      <c r="D481" s="8"/>
      <c r="E481" s="95"/>
      <c r="F481" s="95"/>
    </row>
    <row r="482" spans="1:6" x14ac:dyDescent="0.35">
      <c r="A482" s="7"/>
      <c r="B482" s="6"/>
      <c r="C482" s="7"/>
      <c r="D482" s="6"/>
    </row>
    <row r="483" spans="1:6" x14ac:dyDescent="0.35">
      <c r="A483" s="7"/>
      <c r="B483" s="7"/>
      <c r="C483" s="7"/>
      <c r="D483" s="6"/>
    </row>
    <row r="484" spans="1:6" hidden="1" x14ac:dyDescent="0.35">
      <c r="A484" s="4"/>
      <c r="B484" s="4"/>
      <c r="C484" s="4"/>
      <c r="D484" s="2"/>
    </row>
    <row r="485" spans="1:6" x14ac:dyDescent="0.35">
      <c r="A485" s="4"/>
      <c r="B485" s="4"/>
      <c r="C485" s="4"/>
      <c r="D485" s="5"/>
      <c r="E485" s="55"/>
      <c r="F485" s="55"/>
    </row>
    <row r="486" spans="1:6" hidden="1" x14ac:dyDescent="0.35">
      <c r="A486" s="4"/>
      <c r="B486" s="4"/>
      <c r="C486" s="4"/>
      <c r="D486" s="5"/>
      <c r="E486" s="55"/>
      <c r="F486" s="55"/>
    </row>
    <row r="487" spans="1:6" hidden="1" x14ac:dyDescent="0.35">
      <c r="A487" s="4"/>
      <c r="B487" s="4"/>
      <c r="C487" s="4"/>
      <c r="D487" s="4"/>
      <c r="E487" s="197"/>
      <c r="F487" s="197"/>
    </row>
    <row r="488" spans="1:6" hidden="1" x14ac:dyDescent="0.35">
      <c r="A488" s="2"/>
      <c r="B488" s="2"/>
      <c r="C488" s="2"/>
      <c r="D488" s="2"/>
    </row>
    <row r="489" spans="1:6" hidden="1" x14ac:dyDescent="0.35">
      <c r="A489" s="2"/>
      <c r="B489" s="2"/>
      <c r="C489" s="2"/>
      <c r="D489" s="2"/>
    </row>
    <row r="490" spans="1:6" hidden="1" x14ac:dyDescent="0.35">
      <c r="A490" s="2"/>
      <c r="B490" s="2"/>
      <c r="C490" s="2"/>
      <c r="D490" s="2"/>
    </row>
    <row r="491" spans="1:6" hidden="1" x14ac:dyDescent="0.35">
      <c r="A491" s="2"/>
      <c r="B491" s="2"/>
      <c r="C491" s="2"/>
      <c r="D491" s="2"/>
    </row>
    <row r="492" spans="1:6" hidden="1" x14ac:dyDescent="0.35">
      <c r="A492" s="2"/>
      <c r="B492" s="2"/>
      <c r="C492" s="2"/>
      <c r="D492" s="2"/>
    </row>
    <row r="493" spans="1:6" hidden="1" x14ac:dyDescent="0.35">
      <c r="A493" s="2"/>
      <c r="B493" s="2"/>
      <c r="C493" s="2"/>
      <c r="D493" s="2"/>
    </row>
    <row r="494" spans="1:6" ht="15.45" hidden="1" x14ac:dyDescent="0.4">
      <c r="A494" s="2"/>
      <c r="B494" s="2"/>
      <c r="C494" s="2"/>
      <c r="D494" s="3"/>
      <c r="E494" s="198"/>
      <c r="F494" s="198"/>
    </row>
    <row r="495" spans="1:6" hidden="1" x14ac:dyDescent="0.35">
      <c r="A495" s="2"/>
      <c r="B495" s="2"/>
      <c r="C495" s="2"/>
      <c r="D495" s="2"/>
    </row>
    <row r="496" spans="1:6" hidden="1" x14ac:dyDescent="0.35">
      <c r="A496" s="2"/>
      <c r="B496" s="2"/>
      <c r="C496" s="2"/>
      <c r="D496" s="2"/>
    </row>
    <row r="497" spans="1:6" x14ac:dyDescent="0.35">
      <c r="A497" s="2"/>
      <c r="B497" s="2"/>
      <c r="C497" s="2"/>
      <c r="D497" s="2"/>
    </row>
    <row r="498" spans="1:6" x14ac:dyDescent="0.35">
      <c r="A498" s="2"/>
      <c r="B498" s="2"/>
      <c r="C498" s="2"/>
      <c r="D498" s="60"/>
    </row>
    <row r="499" spans="1:6" ht="15.45" hidden="1" x14ac:dyDescent="0.4">
      <c r="A499" s="2"/>
      <c r="B499" s="2"/>
      <c r="C499" s="2"/>
      <c r="D499" s="2"/>
      <c r="E499" s="198"/>
      <c r="F499" s="198"/>
    </row>
    <row r="500" spans="1:6" hidden="1" x14ac:dyDescent="0.35">
      <c r="A500" s="2"/>
      <c r="B500" s="2"/>
      <c r="C500" s="2"/>
      <c r="D500" s="2"/>
    </row>
    <row r="501" spans="1:6" hidden="1" x14ac:dyDescent="0.35">
      <c r="A501" s="2"/>
      <c r="B501" s="2"/>
      <c r="C501" s="2"/>
      <c r="D501" s="2"/>
    </row>
    <row r="502" spans="1:6" hidden="1" x14ac:dyDescent="0.35">
      <c r="A502" s="2"/>
      <c r="B502" s="2"/>
      <c r="C502" s="2"/>
      <c r="D502" s="2"/>
    </row>
    <row r="503" spans="1:6" hidden="1" x14ac:dyDescent="0.35">
      <c r="A503" s="2"/>
      <c r="B503" s="2"/>
      <c r="C503" s="2"/>
      <c r="D503" s="2"/>
      <c r="E503" s="199"/>
      <c r="F503" s="199"/>
    </row>
    <row r="504" spans="1:6" hidden="1" x14ac:dyDescent="0.35">
      <c r="A504" s="2"/>
      <c r="B504" s="2"/>
      <c r="C504" s="2"/>
      <c r="D504" s="2"/>
      <c r="E504" s="199"/>
      <c r="F504" s="199"/>
    </row>
    <row r="505" spans="1:6" hidden="1" x14ac:dyDescent="0.35">
      <c r="A505" s="2"/>
      <c r="B505" s="2"/>
      <c r="C505" s="2"/>
      <c r="D505" s="2"/>
      <c r="E505" s="199"/>
      <c r="F505" s="199"/>
    </row>
    <row r="506" spans="1:6" hidden="1" x14ac:dyDescent="0.35">
      <c r="A506" s="2"/>
      <c r="B506" s="2"/>
      <c r="C506" s="2"/>
      <c r="D506" s="2"/>
      <c r="E506" s="199"/>
      <c r="F506" s="199"/>
    </row>
    <row r="507" spans="1:6" hidden="1" x14ac:dyDescent="0.35">
      <c r="A507" s="2"/>
      <c r="B507" s="2"/>
      <c r="C507" s="2"/>
      <c r="D507" s="2"/>
      <c r="E507" s="199"/>
      <c r="F507" s="199"/>
    </row>
    <row r="508" spans="1:6" hidden="1" x14ac:dyDescent="0.35">
      <c r="A508" s="2"/>
      <c r="B508" s="2"/>
      <c r="C508" s="2"/>
      <c r="D508" s="2"/>
      <c r="E508" s="199"/>
      <c r="F508" s="199"/>
    </row>
    <row r="509" spans="1:6" hidden="1" x14ac:dyDescent="0.35">
      <c r="A509" s="2"/>
      <c r="B509" s="2"/>
      <c r="C509" s="2"/>
      <c r="D509" s="2"/>
      <c r="E509" s="199"/>
      <c r="F509" s="199"/>
    </row>
    <row r="510" spans="1:6" hidden="1" x14ac:dyDescent="0.35">
      <c r="A510" s="2"/>
      <c r="B510" s="2"/>
      <c r="C510" s="2"/>
      <c r="D510" s="2"/>
      <c r="E510" s="199"/>
      <c r="F510" s="199"/>
    </row>
    <row r="511" spans="1:6" hidden="1" x14ac:dyDescent="0.35">
      <c r="A511" s="2"/>
      <c r="B511" s="2"/>
      <c r="C511" s="2"/>
      <c r="D511" s="2"/>
      <c r="E511" s="199"/>
      <c r="F511" s="199"/>
    </row>
    <row r="512" spans="1:6" hidden="1" x14ac:dyDescent="0.35">
      <c r="A512" s="2"/>
      <c r="B512" s="2"/>
      <c r="C512" s="2"/>
      <c r="D512" s="2"/>
      <c r="E512" s="199"/>
      <c r="F512" s="199"/>
    </row>
    <row r="513" spans="1:6" hidden="1" x14ac:dyDescent="0.35">
      <c r="A513" s="2"/>
      <c r="B513" s="2"/>
      <c r="C513" s="2"/>
      <c r="D513" s="2"/>
      <c r="E513" s="199"/>
      <c r="F513" s="199"/>
    </row>
    <row r="514" spans="1:6" hidden="1" x14ac:dyDescent="0.35">
      <c r="A514" s="2"/>
      <c r="B514" s="2"/>
      <c r="C514" s="2"/>
      <c r="D514" s="2"/>
      <c r="E514" s="199"/>
      <c r="F514" s="199"/>
    </row>
    <row r="515" spans="1:6" x14ac:dyDescent="0.35">
      <c r="A515" s="2"/>
      <c r="B515" s="2"/>
      <c r="C515" s="2"/>
      <c r="D515" s="2"/>
      <c r="E515" s="199"/>
      <c r="F515" s="199"/>
    </row>
    <row r="516" spans="1:6" x14ac:dyDescent="0.35">
      <c r="A516" s="2"/>
      <c r="B516" s="2"/>
      <c r="C516" s="2"/>
      <c r="D516" s="2"/>
      <c r="E516" s="199"/>
      <c r="F516" s="199"/>
    </row>
    <row r="517" spans="1:6" x14ac:dyDescent="0.35">
      <c r="A517" s="2"/>
      <c r="B517" s="2"/>
      <c r="C517" s="2"/>
      <c r="D517" s="2"/>
      <c r="E517" s="199"/>
      <c r="F517" s="199"/>
    </row>
    <row r="518" spans="1:6" x14ac:dyDescent="0.35">
      <c r="A518" s="2"/>
      <c r="B518" s="2"/>
      <c r="C518" s="2"/>
      <c r="D518" s="2"/>
      <c r="E518" s="199"/>
      <c r="F518" s="199"/>
    </row>
    <row r="519" spans="1:6" x14ac:dyDescent="0.35">
      <c r="A519" s="2"/>
      <c r="B519" s="2"/>
      <c r="C519" s="2"/>
      <c r="D519" s="2"/>
    </row>
    <row r="520" spans="1:6" x14ac:dyDescent="0.35">
      <c r="A520" s="2"/>
      <c r="B520" s="2"/>
      <c r="C520" s="2"/>
      <c r="D520" s="2"/>
    </row>
    <row r="521" spans="1:6" x14ac:dyDescent="0.35">
      <c r="A521" s="2"/>
      <c r="B521" s="2"/>
      <c r="C521" s="2"/>
      <c r="D521" s="2"/>
    </row>
    <row r="522" spans="1:6" x14ac:dyDescent="0.35">
      <c r="A522" s="2"/>
      <c r="B522" s="2"/>
      <c r="C522" s="2"/>
      <c r="D522" s="2"/>
    </row>
    <row r="523" spans="1:6" x14ac:dyDescent="0.35">
      <c r="A523" s="2"/>
      <c r="B523" s="2"/>
      <c r="C523" s="2"/>
      <c r="D523" s="2"/>
    </row>
    <row r="524" spans="1:6" x14ac:dyDescent="0.35">
      <c r="A524" s="2"/>
      <c r="B524" s="2"/>
      <c r="C524" s="2"/>
      <c r="D524" s="2"/>
    </row>
    <row r="525" spans="1:6" ht="15.45" x14ac:dyDescent="0.4">
      <c r="A525" s="2"/>
      <c r="B525" s="2"/>
      <c r="C525" s="2"/>
      <c r="D525" s="2"/>
      <c r="E525" s="198"/>
      <c r="F525" s="198"/>
    </row>
    <row r="526" spans="1:6" x14ac:dyDescent="0.35">
      <c r="A526" s="2"/>
      <c r="B526" s="2"/>
      <c r="C526" s="2"/>
      <c r="D526" s="2"/>
    </row>
    <row r="527" spans="1:6" x14ac:dyDescent="0.35">
      <c r="A527" s="2"/>
      <c r="B527" s="2"/>
      <c r="C527" s="2"/>
      <c r="D527" s="2"/>
    </row>
    <row r="528" spans="1:6" x14ac:dyDescent="0.35">
      <c r="A528" s="2"/>
      <c r="B528" s="2"/>
      <c r="C528" s="2"/>
      <c r="D528" s="2"/>
    </row>
    <row r="529" spans="1:6" x14ac:dyDescent="0.35">
      <c r="A529" s="2"/>
      <c r="B529" s="2"/>
      <c r="C529" s="2"/>
      <c r="D529" s="2"/>
    </row>
    <row r="530" spans="1:6" x14ac:dyDescent="0.35">
      <c r="A530" s="2"/>
      <c r="B530" s="2"/>
      <c r="C530" s="2"/>
      <c r="D530" s="2"/>
    </row>
    <row r="531" spans="1:6" x14ac:dyDescent="0.35">
      <c r="A531" s="2"/>
      <c r="B531" s="2"/>
      <c r="C531" s="2"/>
      <c r="D531" s="2"/>
    </row>
    <row r="532" spans="1:6" x14ac:dyDescent="0.35">
      <c r="A532" s="2"/>
      <c r="B532" s="2"/>
      <c r="C532" s="2"/>
      <c r="D532" s="2"/>
    </row>
    <row r="533" spans="1:6" x14ac:dyDescent="0.35">
      <c r="A533" s="2"/>
      <c r="B533" s="2"/>
      <c r="C533" s="2"/>
      <c r="D533" s="2"/>
    </row>
    <row r="534" spans="1:6" x14ac:dyDescent="0.35">
      <c r="A534" s="2"/>
      <c r="B534" s="2"/>
      <c r="C534" s="2"/>
      <c r="D534" s="2"/>
    </row>
    <row r="535" spans="1:6" x14ac:dyDescent="0.35">
      <c r="A535" s="2"/>
      <c r="B535" s="2"/>
      <c r="C535" s="2"/>
      <c r="D535" s="2"/>
    </row>
    <row r="536" spans="1:6" x14ac:dyDescent="0.35">
      <c r="A536" s="2"/>
      <c r="B536" s="2"/>
      <c r="C536" s="2"/>
      <c r="D536" s="2"/>
    </row>
    <row r="537" spans="1:6" x14ac:dyDescent="0.35">
      <c r="A537" s="2"/>
      <c r="B537" s="2"/>
      <c r="C537" s="2"/>
      <c r="D537" s="2"/>
    </row>
    <row r="538" spans="1:6" ht="15.45" x14ac:dyDescent="0.4">
      <c r="A538" s="2"/>
      <c r="B538" s="2"/>
      <c r="C538" s="2"/>
      <c r="D538" s="2"/>
      <c r="E538" s="198"/>
      <c r="F538" s="198"/>
    </row>
    <row r="539" spans="1:6" x14ac:dyDescent="0.35">
      <c r="A539" s="2"/>
      <c r="B539" s="2"/>
      <c r="C539" s="2"/>
      <c r="D539" s="2"/>
    </row>
    <row r="540" spans="1:6" x14ac:dyDescent="0.35">
      <c r="A540" s="2"/>
      <c r="B540" s="2"/>
      <c r="C540" s="2"/>
      <c r="D540" s="2"/>
    </row>
    <row r="541" spans="1:6" x14ac:dyDescent="0.35">
      <c r="A541" s="2"/>
      <c r="B541" s="2"/>
      <c r="C541" s="2"/>
      <c r="D541" s="2"/>
    </row>
    <row r="542" spans="1:6" x14ac:dyDescent="0.35">
      <c r="A542" s="2"/>
      <c r="B542" s="2"/>
      <c r="C542" s="2"/>
      <c r="D542" s="2"/>
    </row>
    <row r="543" spans="1:6" x14ac:dyDescent="0.35">
      <c r="A543" s="2"/>
      <c r="B543" s="2"/>
      <c r="C543" s="2"/>
      <c r="D543" s="2"/>
    </row>
    <row r="544" spans="1:6" x14ac:dyDescent="0.35">
      <c r="A544" s="2"/>
      <c r="B544" s="2"/>
      <c r="C544" s="2"/>
      <c r="D544" s="2"/>
    </row>
    <row r="545" spans="1:6" x14ac:dyDescent="0.35">
      <c r="A545" s="2"/>
      <c r="B545" s="2"/>
      <c r="C545" s="2"/>
      <c r="D545" s="2"/>
    </row>
    <row r="546" spans="1:6" x14ac:dyDescent="0.35">
      <c r="A546" s="2"/>
      <c r="B546" s="2"/>
      <c r="C546" s="2"/>
      <c r="D546" s="2"/>
    </row>
    <row r="547" spans="1:6" x14ac:dyDescent="0.35">
      <c r="A547" s="2"/>
      <c r="B547" s="2"/>
      <c r="C547" s="2"/>
      <c r="D547" s="2"/>
    </row>
    <row r="548" spans="1:6" x14ac:dyDescent="0.35">
      <c r="A548" s="2"/>
      <c r="B548" s="2"/>
      <c r="C548" s="2"/>
      <c r="D548" s="2"/>
    </row>
    <row r="549" spans="1:6" x14ac:dyDescent="0.35">
      <c r="A549" s="2"/>
      <c r="B549" s="2"/>
      <c r="C549" s="2"/>
      <c r="D549" s="2"/>
    </row>
    <row r="550" spans="1:6" x14ac:dyDescent="0.35">
      <c r="A550" s="2"/>
      <c r="B550" s="2"/>
      <c r="C550" s="2"/>
      <c r="D550" s="2"/>
    </row>
    <row r="551" spans="1:6" x14ac:dyDescent="0.35">
      <c r="A551" s="2"/>
      <c r="B551" s="2"/>
      <c r="C551" s="2"/>
      <c r="D551" s="2"/>
      <c r="E551" s="199"/>
      <c r="F551" s="199"/>
    </row>
  </sheetData>
  <sortState ref="A86:K128">
    <sortCondition ref="A86"/>
  </sortState>
  <dataConsolidate/>
  <mergeCells count="3">
    <mergeCell ref="A1:C1"/>
    <mergeCell ref="B235:D235"/>
    <mergeCell ref="A3:D3"/>
  </mergeCells>
  <pageMargins left="0.19685039370078741" right="0.19685039370078741" top="0.19685039370078741" bottom="0.19685039370078741" header="3.937007874015748E-2" footer="7.874015748031496E-2"/>
  <pageSetup paperSize="9" scale="7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workbookViewId="0">
      <selection activeCell="G17" sqref="G17"/>
    </sheetView>
  </sheetViews>
  <sheetFormatPr defaultColWidth="8.69140625" defaultRowHeight="12.45" x14ac:dyDescent="0.3"/>
  <cols>
    <col min="1" max="1" width="37.69140625" style="656" customWidth="1"/>
    <col min="2" max="2" width="7.3046875" style="510" customWidth="1"/>
    <col min="3" max="4" width="11.53515625" style="331" customWidth="1"/>
    <col min="5" max="5" width="11.53515625" style="329" customWidth="1"/>
    <col min="6" max="6" width="11.3828125" style="329" customWidth="1"/>
    <col min="7" max="7" width="9.84375" style="329" customWidth="1"/>
    <col min="8" max="8" width="9.15234375" style="329" customWidth="1"/>
    <col min="9" max="9" width="9.3046875" style="329" customWidth="1"/>
    <col min="10" max="10" width="9.15234375" style="329" customWidth="1"/>
    <col min="11" max="11" width="14.84375" style="331" customWidth="1"/>
    <col min="12" max="12" width="8.69140625" style="331"/>
    <col min="13" max="13" width="11.84375" style="331" customWidth="1"/>
    <col min="14" max="14" width="12.53515625" style="331" customWidth="1"/>
    <col min="15" max="15" width="11.84375" style="331" customWidth="1"/>
    <col min="16" max="16" width="12" style="331" customWidth="1"/>
    <col min="17" max="16384" width="8.69140625" style="331"/>
  </cols>
  <sheetData>
    <row r="1" spans="1:16" ht="24" customHeight="1" x14ac:dyDescent="0.6">
      <c r="A1" s="1754"/>
      <c r="B1" s="1775"/>
      <c r="C1" s="1775"/>
      <c r="D1" s="1775"/>
      <c r="E1" s="1775"/>
      <c r="F1" s="1775"/>
      <c r="G1" s="1775"/>
      <c r="H1" s="1775"/>
      <c r="I1" s="1775"/>
      <c r="J1" s="1775"/>
      <c r="K1" s="1775"/>
      <c r="L1" s="1775"/>
      <c r="M1" s="1775"/>
      <c r="N1" s="1775"/>
      <c r="O1" s="1775"/>
      <c r="P1" s="325"/>
    </row>
    <row r="2" spans="1:16" x14ac:dyDescent="0.3">
      <c r="O2" s="332"/>
    </row>
    <row r="3" spans="1:16" ht="17.600000000000001" x14ac:dyDescent="0.4">
      <c r="A3" s="333" t="s">
        <v>783</v>
      </c>
      <c r="F3" s="334"/>
      <c r="G3" s="334"/>
    </row>
    <row r="4" spans="1:16" ht="21.75" customHeight="1" x14ac:dyDescent="0.4">
      <c r="A4" s="335"/>
      <c r="F4" s="334"/>
      <c r="G4" s="334"/>
    </row>
    <row r="5" spans="1:16" x14ac:dyDescent="0.3">
      <c r="A5" s="336"/>
      <c r="F5" s="334"/>
      <c r="G5" s="334"/>
    </row>
    <row r="6" spans="1:16" ht="6" customHeight="1" x14ac:dyDescent="0.3">
      <c r="B6" s="577"/>
      <c r="C6" s="578"/>
      <c r="F6" s="334"/>
      <c r="G6" s="334"/>
    </row>
    <row r="7" spans="1:16" ht="24.75" customHeight="1" x14ac:dyDescent="0.4">
      <c r="A7" s="339" t="s">
        <v>706</v>
      </c>
      <c r="B7" s="580"/>
      <c r="C7" s="1776" t="s">
        <v>846</v>
      </c>
      <c r="D7" s="1776"/>
      <c r="E7" s="1776"/>
      <c r="F7" s="1776"/>
      <c r="G7" s="1795"/>
      <c r="H7" s="1795"/>
      <c r="I7" s="1795"/>
      <c r="J7" s="1795"/>
      <c r="K7" s="1795"/>
      <c r="L7" s="1795"/>
      <c r="M7" s="1795"/>
      <c r="N7" s="1795"/>
      <c r="O7" s="1795"/>
    </row>
    <row r="8" spans="1:16" ht="23.25" customHeight="1" thickBot="1" x14ac:dyDescent="0.35">
      <c r="A8" s="336" t="s">
        <v>708</v>
      </c>
      <c r="F8" s="334"/>
      <c r="G8" s="334"/>
    </row>
    <row r="9" spans="1:16" ht="12.9" thickBot="1" x14ac:dyDescent="0.35">
      <c r="A9" s="1759" t="s">
        <v>709</v>
      </c>
      <c r="B9" s="1761" t="s">
        <v>710</v>
      </c>
      <c r="C9" s="341" t="s">
        <v>0</v>
      </c>
      <c r="D9" s="342" t="s">
        <v>711</v>
      </c>
      <c r="E9" s="343" t="s">
        <v>712</v>
      </c>
      <c r="F9" s="1763" t="s">
        <v>713</v>
      </c>
      <c r="G9" s="1764"/>
      <c r="H9" s="1764"/>
      <c r="I9" s="1765"/>
      <c r="J9" s="342" t="s">
        <v>714</v>
      </c>
      <c r="K9" s="343" t="s">
        <v>715</v>
      </c>
      <c r="M9" s="344" t="s">
        <v>716</v>
      </c>
      <c r="N9" s="344" t="s">
        <v>717</v>
      </c>
      <c r="O9" s="344" t="s">
        <v>716</v>
      </c>
    </row>
    <row r="10" spans="1:16" ht="12.9" thickBot="1" x14ac:dyDescent="0.35">
      <c r="A10" s="1816"/>
      <c r="B10" s="1797"/>
      <c r="C10" s="345" t="s">
        <v>718</v>
      </c>
      <c r="D10" s="346">
        <v>2021</v>
      </c>
      <c r="E10" s="347">
        <v>2021</v>
      </c>
      <c r="F10" s="348" t="s">
        <v>719</v>
      </c>
      <c r="G10" s="349" t="s">
        <v>720</v>
      </c>
      <c r="H10" s="349" t="s">
        <v>721</v>
      </c>
      <c r="I10" s="970" t="s">
        <v>722</v>
      </c>
      <c r="J10" s="346" t="s">
        <v>723</v>
      </c>
      <c r="K10" s="347" t="s">
        <v>724</v>
      </c>
      <c r="M10" s="351" t="s">
        <v>725</v>
      </c>
      <c r="N10" s="352" t="s">
        <v>726</v>
      </c>
      <c r="O10" s="352" t="s">
        <v>727</v>
      </c>
    </row>
    <row r="11" spans="1:16" x14ac:dyDescent="0.3">
      <c r="A11" s="353" t="s">
        <v>728</v>
      </c>
      <c r="B11" s="1537"/>
      <c r="C11" s="1560">
        <v>88</v>
      </c>
      <c r="D11" s="1561">
        <v>88</v>
      </c>
      <c r="E11" s="357">
        <v>99</v>
      </c>
      <c r="F11" s="1562">
        <v>88</v>
      </c>
      <c r="G11" s="1563">
        <f t="shared" ref="G11:I23" si="0">M11</f>
        <v>88</v>
      </c>
      <c r="H11" s="1564">
        <f t="shared" si="0"/>
        <v>89</v>
      </c>
      <c r="I11" s="1565">
        <f>O11</f>
        <v>99</v>
      </c>
      <c r="J11" s="1566" t="s">
        <v>729</v>
      </c>
      <c r="K11" s="1567" t="s">
        <v>729</v>
      </c>
      <c r="L11" s="364"/>
      <c r="M11" s="1568">
        <v>88</v>
      </c>
      <c r="N11" s="1569">
        <v>89</v>
      </c>
      <c r="O11" s="583">
        <v>99</v>
      </c>
    </row>
    <row r="12" spans="1:16" ht="12.9" thickBot="1" x14ac:dyDescent="0.35">
      <c r="A12" s="368" t="s">
        <v>730</v>
      </c>
      <c r="B12" s="369"/>
      <c r="C12" s="1570">
        <v>83</v>
      </c>
      <c r="D12" s="1571">
        <v>83</v>
      </c>
      <c r="E12" s="372">
        <v>86</v>
      </c>
      <c r="F12" s="1572">
        <v>83</v>
      </c>
      <c r="G12" s="1573">
        <f t="shared" si="0"/>
        <v>85</v>
      </c>
      <c r="H12" s="1574">
        <f t="shared" si="0"/>
        <v>85</v>
      </c>
      <c r="I12" s="1573">
        <f>O12</f>
        <v>86</v>
      </c>
      <c r="J12" s="1575"/>
      <c r="K12" s="1576" t="s">
        <v>729</v>
      </c>
      <c r="L12" s="364"/>
      <c r="M12" s="1577">
        <v>85</v>
      </c>
      <c r="N12" s="1578">
        <v>85</v>
      </c>
      <c r="O12" s="584">
        <v>86</v>
      </c>
    </row>
    <row r="13" spans="1:16" x14ac:dyDescent="0.3">
      <c r="A13" s="382" t="s">
        <v>786</v>
      </c>
      <c r="B13" s="383" t="s">
        <v>732</v>
      </c>
      <c r="C13" s="1579">
        <v>29329</v>
      </c>
      <c r="D13" s="1580" t="s">
        <v>729</v>
      </c>
      <c r="E13" s="1580" t="s">
        <v>729</v>
      </c>
      <c r="F13" s="1581">
        <v>29330</v>
      </c>
      <c r="G13" s="1582">
        <f t="shared" si="0"/>
        <v>30278</v>
      </c>
      <c r="H13" s="1583">
        <f t="shared" si="0"/>
        <v>29985</v>
      </c>
      <c r="I13" s="1584">
        <f>O13</f>
        <v>30390</v>
      </c>
      <c r="J13" s="1585" t="s">
        <v>729</v>
      </c>
      <c r="K13" s="1586" t="s">
        <v>729</v>
      </c>
      <c r="L13" s="364"/>
      <c r="M13" s="1587">
        <v>30278</v>
      </c>
      <c r="N13" s="1588">
        <v>29985</v>
      </c>
      <c r="O13" s="391">
        <v>30390</v>
      </c>
    </row>
    <row r="14" spans="1:16" x14ac:dyDescent="0.3">
      <c r="A14" s="392" t="s">
        <v>787</v>
      </c>
      <c r="B14" s="383" t="s">
        <v>734</v>
      </c>
      <c r="C14" s="1579">
        <v>26467</v>
      </c>
      <c r="D14" s="1589" t="s">
        <v>729</v>
      </c>
      <c r="E14" s="1589" t="s">
        <v>729</v>
      </c>
      <c r="F14" s="1590">
        <v>26521</v>
      </c>
      <c r="G14" s="1582">
        <f t="shared" si="0"/>
        <v>26870</v>
      </c>
      <c r="H14" s="1583">
        <f t="shared" si="0"/>
        <v>27286</v>
      </c>
      <c r="I14" s="1583">
        <f t="shared" si="0"/>
        <v>27746</v>
      </c>
      <c r="J14" s="1585" t="s">
        <v>729</v>
      </c>
      <c r="K14" s="1586" t="s">
        <v>729</v>
      </c>
      <c r="L14" s="364"/>
      <c r="M14" s="1591">
        <v>26870</v>
      </c>
      <c r="N14" s="1588">
        <v>27286</v>
      </c>
      <c r="O14" s="391">
        <v>27746</v>
      </c>
    </row>
    <row r="15" spans="1:16" x14ac:dyDescent="0.3">
      <c r="A15" s="392" t="s">
        <v>735</v>
      </c>
      <c r="B15" s="383" t="s">
        <v>736</v>
      </c>
      <c r="C15" s="1579">
        <v>142</v>
      </c>
      <c r="D15" s="1589" t="s">
        <v>729</v>
      </c>
      <c r="E15" s="1589" t="s">
        <v>729</v>
      </c>
      <c r="F15" s="1590">
        <v>141</v>
      </c>
      <c r="G15" s="1582">
        <f t="shared" si="0"/>
        <v>271</v>
      </c>
      <c r="H15" s="1583">
        <f t="shared" si="0"/>
        <v>293</v>
      </c>
      <c r="I15" s="1583">
        <f t="shared" si="0"/>
        <v>223</v>
      </c>
      <c r="J15" s="1585" t="s">
        <v>729</v>
      </c>
      <c r="K15" s="1586" t="s">
        <v>729</v>
      </c>
      <c r="L15" s="364"/>
      <c r="M15" s="1591">
        <v>271</v>
      </c>
      <c r="N15" s="1588">
        <v>293</v>
      </c>
      <c r="O15" s="391">
        <v>223</v>
      </c>
    </row>
    <row r="16" spans="1:16" x14ac:dyDescent="0.3">
      <c r="A16" s="392" t="s">
        <v>737</v>
      </c>
      <c r="B16" s="383" t="s">
        <v>729</v>
      </c>
      <c r="C16" s="1579">
        <v>8554</v>
      </c>
      <c r="D16" s="1589" t="s">
        <v>729</v>
      </c>
      <c r="E16" s="1589" t="s">
        <v>729</v>
      </c>
      <c r="F16" s="1590">
        <v>24949</v>
      </c>
      <c r="G16" s="1582">
        <f t="shared" si="0"/>
        <v>37426</v>
      </c>
      <c r="H16" s="1583">
        <f t="shared" si="0"/>
        <v>50492</v>
      </c>
      <c r="I16" s="1583">
        <f t="shared" si="0"/>
        <v>7301</v>
      </c>
      <c r="J16" s="1585" t="s">
        <v>729</v>
      </c>
      <c r="K16" s="1586" t="s">
        <v>729</v>
      </c>
      <c r="L16" s="364"/>
      <c r="M16" s="1591">
        <v>37426</v>
      </c>
      <c r="N16" s="1588">
        <v>50492</v>
      </c>
      <c r="O16" s="391">
        <v>7301</v>
      </c>
    </row>
    <row r="17" spans="1:15" ht="12.9" thickBot="1" x14ac:dyDescent="0.35">
      <c r="A17" s="353" t="s">
        <v>738</v>
      </c>
      <c r="B17" s="397" t="s">
        <v>739</v>
      </c>
      <c r="C17" s="1592">
        <v>10860</v>
      </c>
      <c r="D17" s="1593" t="s">
        <v>729</v>
      </c>
      <c r="E17" s="1593" t="s">
        <v>729</v>
      </c>
      <c r="F17" s="1594">
        <v>17154</v>
      </c>
      <c r="G17" s="1582">
        <f t="shared" si="0"/>
        <v>21375</v>
      </c>
      <c r="H17" s="1583">
        <f t="shared" si="0"/>
        <v>14875</v>
      </c>
      <c r="I17" s="1583">
        <f t="shared" si="0"/>
        <v>10094</v>
      </c>
      <c r="J17" s="1595" t="s">
        <v>729</v>
      </c>
      <c r="K17" s="1567" t="s">
        <v>729</v>
      </c>
      <c r="L17" s="364"/>
      <c r="M17" s="1596">
        <v>21375</v>
      </c>
      <c r="N17" s="1597">
        <v>14875</v>
      </c>
      <c r="O17" s="404">
        <v>10094</v>
      </c>
    </row>
    <row r="18" spans="1:15" ht="12.9" thickBot="1" x14ac:dyDescent="0.35">
      <c r="A18" s="1598" t="s">
        <v>740</v>
      </c>
      <c r="B18" s="1599"/>
      <c r="C18" s="1600">
        <f>C13-C14+C15+C16+C17</f>
        <v>22418</v>
      </c>
      <c r="D18" s="1601" t="s">
        <v>729</v>
      </c>
      <c r="E18" s="1601" t="s">
        <v>729</v>
      </c>
      <c r="F18" s="1602">
        <f>F13-F14+F15+F16+F17</f>
        <v>45053</v>
      </c>
      <c r="G18" s="1602">
        <f t="shared" ref="G18:I18" si="1">G13-G14+G15+G16+G17</f>
        <v>62480</v>
      </c>
      <c r="H18" s="1602">
        <f t="shared" si="1"/>
        <v>68359</v>
      </c>
      <c r="I18" s="1602">
        <f t="shared" si="1"/>
        <v>20262</v>
      </c>
      <c r="J18" s="1602" t="s">
        <v>729</v>
      </c>
      <c r="K18" s="1600" t="s">
        <v>729</v>
      </c>
      <c r="L18" s="364"/>
      <c r="M18" s="1603">
        <f>M13-M14+M15+M16+M17</f>
        <v>62480</v>
      </c>
      <c r="N18" s="1603">
        <f t="shared" ref="N18:O18" si="2">N13-N14+N15+N16+N17</f>
        <v>68359</v>
      </c>
      <c r="O18" s="1603">
        <f t="shared" si="2"/>
        <v>20262</v>
      </c>
    </row>
    <row r="19" spans="1:15" x14ac:dyDescent="0.3">
      <c r="A19" s="353" t="s">
        <v>741</v>
      </c>
      <c r="B19" s="397">
        <v>401</v>
      </c>
      <c r="C19" s="1592">
        <v>2862</v>
      </c>
      <c r="D19" s="1580" t="s">
        <v>729</v>
      </c>
      <c r="E19" s="1580" t="s">
        <v>729</v>
      </c>
      <c r="F19" s="1594">
        <v>2809</v>
      </c>
      <c r="G19" s="1582">
        <f t="shared" si="0"/>
        <v>3408</v>
      </c>
      <c r="H19" s="1583">
        <f t="shared" si="0"/>
        <v>2698</v>
      </c>
      <c r="I19" s="1583">
        <f t="shared" si="0"/>
        <v>2644</v>
      </c>
      <c r="J19" s="1595" t="s">
        <v>729</v>
      </c>
      <c r="K19" s="1567" t="s">
        <v>729</v>
      </c>
      <c r="L19" s="364"/>
      <c r="M19" s="1604">
        <v>3408</v>
      </c>
      <c r="N19" s="1597">
        <v>2698</v>
      </c>
      <c r="O19" s="404">
        <v>2644</v>
      </c>
    </row>
    <row r="20" spans="1:15" x14ac:dyDescent="0.3">
      <c r="A20" s="392" t="s">
        <v>742</v>
      </c>
      <c r="B20" s="383" t="s">
        <v>743</v>
      </c>
      <c r="C20" s="1579">
        <v>4101</v>
      </c>
      <c r="D20" s="1589" t="s">
        <v>729</v>
      </c>
      <c r="E20" s="1589" t="s">
        <v>729</v>
      </c>
      <c r="F20" s="1590">
        <v>3891</v>
      </c>
      <c r="G20" s="1582">
        <f t="shared" si="0"/>
        <v>3247</v>
      </c>
      <c r="H20" s="1583">
        <f t="shared" si="0"/>
        <v>2786</v>
      </c>
      <c r="I20" s="1583">
        <f t="shared" si="0"/>
        <v>2952</v>
      </c>
      <c r="J20" s="1585" t="s">
        <v>729</v>
      </c>
      <c r="K20" s="1586" t="s">
        <v>729</v>
      </c>
      <c r="L20" s="364"/>
      <c r="M20" s="1591">
        <v>3247</v>
      </c>
      <c r="N20" s="1588">
        <v>2786</v>
      </c>
      <c r="O20" s="391">
        <v>2952</v>
      </c>
    </row>
    <row r="21" spans="1:15" x14ac:dyDescent="0.3">
      <c r="A21" s="392" t="s">
        <v>744</v>
      </c>
      <c r="B21" s="383" t="s">
        <v>729</v>
      </c>
      <c r="C21" s="1579">
        <v>6842</v>
      </c>
      <c r="D21" s="1589" t="s">
        <v>729</v>
      </c>
      <c r="E21" s="1589" t="s">
        <v>729</v>
      </c>
      <c r="F21" s="1590">
        <v>8103</v>
      </c>
      <c r="G21" s="1582">
        <f t="shared" si="0"/>
        <v>8411</v>
      </c>
      <c r="H21" s="1583">
        <f t="shared" si="0"/>
        <v>8411</v>
      </c>
      <c r="I21" s="1583">
        <f t="shared" si="0"/>
        <v>5897</v>
      </c>
      <c r="J21" s="1585" t="s">
        <v>729</v>
      </c>
      <c r="K21" s="1586" t="s">
        <v>729</v>
      </c>
      <c r="L21" s="364"/>
      <c r="M21" s="1591">
        <v>8411</v>
      </c>
      <c r="N21" s="1588">
        <v>8411</v>
      </c>
      <c r="O21" s="391">
        <v>5897</v>
      </c>
    </row>
    <row r="22" spans="1:15" x14ac:dyDescent="0.3">
      <c r="A22" s="392" t="s">
        <v>745</v>
      </c>
      <c r="B22" s="383" t="s">
        <v>729</v>
      </c>
      <c r="C22" s="1579">
        <v>7846</v>
      </c>
      <c r="D22" s="1589" t="s">
        <v>729</v>
      </c>
      <c r="E22" s="1589" t="s">
        <v>729</v>
      </c>
      <c r="F22" s="1590">
        <v>29345</v>
      </c>
      <c r="G22" s="1582">
        <f t="shared" si="0"/>
        <v>47278</v>
      </c>
      <c r="H22" s="1583">
        <f t="shared" si="0"/>
        <v>54376</v>
      </c>
      <c r="I22" s="1583">
        <f t="shared" si="0"/>
        <v>8766</v>
      </c>
      <c r="J22" s="1585" t="s">
        <v>729</v>
      </c>
      <c r="K22" s="1586" t="s">
        <v>729</v>
      </c>
      <c r="L22" s="364"/>
      <c r="M22" s="1591">
        <v>47278</v>
      </c>
      <c r="N22" s="1588">
        <v>54376</v>
      </c>
      <c r="O22" s="391">
        <v>8766</v>
      </c>
    </row>
    <row r="23" spans="1:15" ht="12.9" thickBot="1" x14ac:dyDescent="0.35">
      <c r="A23" s="368" t="s">
        <v>746</v>
      </c>
      <c r="B23" s="416" t="s">
        <v>729</v>
      </c>
      <c r="C23" s="1605">
        <v>0</v>
      </c>
      <c r="D23" s="1593" t="s">
        <v>729</v>
      </c>
      <c r="E23" s="1593" t="s">
        <v>729</v>
      </c>
      <c r="F23" s="1606">
        <v>0</v>
      </c>
      <c r="G23" s="1607">
        <f t="shared" si="0"/>
        <v>0</v>
      </c>
      <c r="H23" s="1608">
        <f t="shared" si="0"/>
        <v>0</v>
      </c>
      <c r="I23" s="1608">
        <f t="shared" si="0"/>
        <v>0</v>
      </c>
      <c r="J23" s="1609" t="s">
        <v>729</v>
      </c>
      <c r="K23" s="1610" t="s">
        <v>729</v>
      </c>
      <c r="L23" s="364"/>
      <c r="M23" s="1611">
        <v>0</v>
      </c>
      <c r="N23" s="1612">
        <v>0</v>
      </c>
      <c r="O23" s="423">
        <v>0</v>
      </c>
    </row>
    <row r="24" spans="1:15" ht="14.15" x14ac:dyDescent="0.35">
      <c r="A24" s="424" t="s">
        <v>747</v>
      </c>
      <c r="B24" s="589" t="s">
        <v>729</v>
      </c>
      <c r="C24" s="1613">
        <v>59540</v>
      </c>
      <c r="D24" s="1614">
        <v>62039</v>
      </c>
      <c r="E24" s="591">
        <v>65752</v>
      </c>
      <c r="F24" s="1614">
        <v>20092</v>
      </c>
      <c r="G24" s="1615">
        <f>M24-F24</f>
        <v>18369</v>
      </c>
      <c r="H24" s="1615">
        <f>N24-M24</f>
        <v>8820</v>
      </c>
      <c r="I24" s="1616">
        <f>O24-N24</f>
        <v>18471</v>
      </c>
      <c r="J24" s="1617">
        <f t="shared" ref="J24:J47" si="3">SUM(F24:I24)</f>
        <v>65752</v>
      </c>
      <c r="K24" s="1618">
        <f t="shared" ref="K24:K47" si="4">(J24/E24)*100</f>
        <v>100</v>
      </c>
      <c r="L24" s="364"/>
      <c r="M24" s="1587">
        <v>38461</v>
      </c>
      <c r="N24" s="1619">
        <v>47281</v>
      </c>
      <c r="O24" s="983">
        <v>65752</v>
      </c>
    </row>
    <row r="25" spans="1:15" ht="14.15" x14ac:dyDescent="0.35">
      <c r="A25" s="392" t="s">
        <v>748</v>
      </c>
      <c r="B25" s="597" t="s">
        <v>729</v>
      </c>
      <c r="C25" s="1586">
        <v>0</v>
      </c>
      <c r="D25" s="1620">
        <v>0</v>
      </c>
      <c r="E25" s="599">
        <v>0</v>
      </c>
      <c r="F25" s="1620">
        <v>0</v>
      </c>
      <c r="G25" s="1621">
        <f t="shared" ref="G25:G42" si="5">M25-F25</f>
        <v>0</v>
      </c>
      <c r="H25" s="1621">
        <f t="shared" ref="H25:I42" si="6">N25-M25</f>
        <v>0</v>
      </c>
      <c r="I25" s="1622">
        <f t="shared" si="6"/>
        <v>0</v>
      </c>
      <c r="J25" s="1623">
        <f t="shared" si="3"/>
        <v>0</v>
      </c>
      <c r="K25" s="1624" t="e">
        <f t="shared" si="4"/>
        <v>#DIV/0!</v>
      </c>
      <c r="L25" s="364"/>
      <c r="M25" s="1591">
        <v>0</v>
      </c>
      <c r="N25" s="1625">
        <v>0</v>
      </c>
      <c r="O25" s="988">
        <v>0</v>
      </c>
    </row>
    <row r="26" spans="1:15" ht="14.6" thickBot="1" x14ac:dyDescent="0.4">
      <c r="A26" s="368" t="s">
        <v>749</v>
      </c>
      <c r="B26" s="606">
        <v>672</v>
      </c>
      <c r="C26" s="1576">
        <v>7503</v>
      </c>
      <c r="D26" s="1626">
        <v>7020</v>
      </c>
      <c r="E26" s="608">
        <v>7020</v>
      </c>
      <c r="F26" s="1627">
        <v>1755</v>
      </c>
      <c r="G26" s="1628">
        <f t="shared" si="5"/>
        <v>1755</v>
      </c>
      <c r="H26" s="1628">
        <f t="shared" si="6"/>
        <v>1755</v>
      </c>
      <c r="I26" s="1629">
        <f t="shared" si="6"/>
        <v>1755</v>
      </c>
      <c r="J26" s="1630">
        <f t="shared" si="3"/>
        <v>7020</v>
      </c>
      <c r="K26" s="1631">
        <f t="shared" si="4"/>
        <v>100</v>
      </c>
      <c r="L26" s="364"/>
      <c r="M26" s="1596">
        <v>3510</v>
      </c>
      <c r="N26" s="1632">
        <v>5265</v>
      </c>
      <c r="O26" s="994">
        <v>7020</v>
      </c>
    </row>
    <row r="27" spans="1:15" ht="14.15" x14ac:dyDescent="0.35">
      <c r="A27" s="382" t="s">
        <v>750</v>
      </c>
      <c r="B27" s="615">
        <v>501</v>
      </c>
      <c r="C27" s="1633">
        <v>3292</v>
      </c>
      <c r="D27" s="1634">
        <v>3418</v>
      </c>
      <c r="E27" s="617">
        <v>4073</v>
      </c>
      <c r="F27" s="1634">
        <v>514</v>
      </c>
      <c r="G27" s="1635">
        <f t="shared" si="5"/>
        <v>1393</v>
      </c>
      <c r="H27" s="1635">
        <f t="shared" si="6"/>
        <v>1056</v>
      </c>
      <c r="I27" s="1636">
        <f t="shared" si="6"/>
        <v>1310</v>
      </c>
      <c r="J27" s="1617">
        <f t="shared" si="3"/>
        <v>4273</v>
      </c>
      <c r="K27" s="1618">
        <f t="shared" si="4"/>
        <v>104.91038546525901</v>
      </c>
      <c r="L27" s="364"/>
      <c r="M27" s="1604">
        <v>1907</v>
      </c>
      <c r="N27" s="1637">
        <v>2963</v>
      </c>
      <c r="O27" s="996">
        <v>4273</v>
      </c>
    </row>
    <row r="28" spans="1:15" ht="14.15" x14ac:dyDescent="0.35">
      <c r="A28" s="392" t="s">
        <v>751</v>
      </c>
      <c r="B28" s="621">
        <v>502</v>
      </c>
      <c r="C28" s="1579">
        <v>1742</v>
      </c>
      <c r="D28" s="1638">
        <v>2010</v>
      </c>
      <c r="E28" s="623">
        <v>1630</v>
      </c>
      <c r="F28" s="1638">
        <v>446</v>
      </c>
      <c r="G28" s="1639">
        <f t="shared" si="5"/>
        <v>335</v>
      </c>
      <c r="H28" s="1639">
        <f t="shared" si="6"/>
        <v>158</v>
      </c>
      <c r="I28" s="1583">
        <f t="shared" si="6"/>
        <v>595</v>
      </c>
      <c r="J28" s="1623">
        <f t="shared" si="3"/>
        <v>1534</v>
      </c>
      <c r="K28" s="1624">
        <f t="shared" si="4"/>
        <v>94.110429447852766</v>
      </c>
      <c r="L28" s="364"/>
      <c r="M28" s="1591">
        <v>781</v>
      </c>
      <c r="N28" s="1625">
        <v>939</v>
      </c>
      <c r="O28" s="988">
        <v>1534</v>
      </c>
    </row>
    <row r="29" spans="1:15" ht="14.15" x14ac:dyDescent="0.35">
      <c r="A29" s="392" t="s">
        <v>752</v>
      </c>
      <c r="B29" s="621">
        <v>504</v>
      </c>
      <c r="C29" s="1579">
        <v>0</v>
      </c>
      <c r="D29" s="1638">
        <v>0</v>
      </c>
      <c r="E29" s="623">
        <v>0</v>
      </c>
      <c r="F29" s="1638">
        <v>0</v>
      </c>
      <c r="G29" s="1639">
        <f t="shared" si="5"/>
        <v>0</v>
      </c>
      <c r="H29" s="1639">
        <f t="shared" si="6"/>
        <v>0</v>
      </c>
      <c r="I29" s="1583">
        <f t="shared" si="6"/>
        <v>0</v>
      </c>
      <c r="J29" s="1623">
        <f t="shared" si="3"/>
        <v>0</v>
      </c>
      <c r="K29" s="1624" t="e">
        <f t="shared" si="4"/>
        <v>#DIV/0!</v>
      </c>
      <c r="L29" s="364"/>
      <c r="M29" s="1591">
        <v>0</v>
      </c>
      <c r="N29" s="1625">
        <v>0</v>
      </c>
      <c r="O29" s="988">
        <v>0</v>
      </c>
    </row>
    <row r="30" spans="1:15" ht="14.15" x14ac:dyDescent="0.35">
      <c r="A30" s="392" t="s">
        <v>753</v>
      </c>
      <c r="B30" s="621">
        <v>511</v>
      </c>
      <c r="C30" s="1579">
        <v>626</v>
      </c>
      <c r="D30" s="1638">
        <v>370</v>
      </c>
      <c r="E30" s="623">
        <v>565</v>
      </c>
      <c r="F30" s="1638">
        <v>51</v>
      </c>
      <c r="G30" s="1639">
        <f t="shared" si="5"/>
        <v>64</v>
      </c>
      <c r="H30" s="1639">
        <f t="shared" si="6"/>
        <v>388</v>
      </c>
      <c r="I30" s="1583">
        <f t="shared" si="6"/>
        <v>72</v>
      </c>
      <c r="J30" s="1623">
        <f t="shared" si="3"/>
        <v>575</v>
      </c>
      <c r="K30" s="1624">
        <f t="shared" si="4"/>
        <v>101.76991150442478</v>
      </c>
      <c r="L30" s="364"/>
      <c r="M30" s="1591">
        <v>115</v>
      </c>
      <c r="N30" s="1625">
        <v>503</v>
      </c>
      <c r="O30" s="988">
        <v>575</v>
      </c>
    </row>
    <row r="31" spans="1:15" ht="14.15" x14ac:dyDescent="0.35">
      <c r="A31" s="392" t="s">
        <v>754</v>
      </c>
      <c r="B31" s="621">
        <v>518</v>
      </c>
      <c r="C31" s="1579">
        <v>2282</v>
      </c>
      <c r="D31" s="1638">
        <v>2440</v>
      </c>
      <c r="E31" s="623">
        <v>2195</v>
      </c>
      <c r="F31" s="1638">
        <v>488</v>
      </c>
      <c r="G31" s="1639">
        <f t="shared" si="5"/>
        <v>556</v>
      </c>
      <c r="H31" s="1639">
        <f t="shared" si="6"/>
        <v>516</v>
      </c>
      <c r="I31" s="1583">
        <f t="shared" si="6"/>
        <v>691</v>
      </c>
      <c r="J31" s="1623">
        <f t="shared" si="3"/>
        <v>2251</v>
      </c>
      <c r="K31" s="1624">
        <f t="shared" si="4"/>
        <v>102.5512528473804</v>
      </c>
      <c r="L31" s="364"/>
      <c r="M31" s="1591">
        <v>1044</v>
      </c>
      <c r="N31" s="1625">
        <v>1560</v>
      </c>
      <c r="O31" s="988">
        <v>2251</v>
      </c>
    </row>
    <row r="32" spans="1:15" ht="14.15" x14ac:dyDescent="0.35">
      <c r="A32" s="392" t="s">
        <v>755</v>
      </c>
      <c r="B32" s="621">
        <v>521</v>
      </c>
      <c r="C32" s="1579">
        <v>37818</v>
      </c>
      <c r="D32" s="1638">
        <v>40857</v>
      </c>
      <c r="E32" s="623">
        <v>43277</v>
      </c>
      <c r="F32" s="1638">
        <v>9435</v>
      </c>
      <c r="G32" s="1639">
        <f t="shared" si="5"/>
        <v>10960</v>
      </c>
      <c r="H32" s="1639">
        <f t="shared" si="6"/>
        <v>10620</v>
      </c>
      <c r="I32" s="1583">
        <f t="shared" si="6"/>
        <v>12172</v>
      </c>
      <c r="J32" s="1623">
        <f t="shared" si="3"/>
        <v>43187</v>
      </c>
      <c r="K32" s="1624">
        <f t="shared" si="4"/>
        <v>99.792037340850797</v>
      </c>
      <c r="L32" s="364"/>
      <c r="M32" s="1591">
        <v>20395</v>
      </c>
      <c r="N32" s="1625">
        <v>31015</v>
      </c>
      <c r="O32" s="988">
        <v>43187</v>
      </c>
    </row>
    <row r="33" spans="1:15" ht="14.15" x14ac:dyDescent="0.35">
      <c r="A33" s="392" t="s">
        <v>756</v>
      </c>
      <c r="B33" s="621" t="s">
        <v>757</v>
      </c>
      <c r="C33" s="1579">
        <v>13832</v>
      </c>
      <c r="D33" s="1638">
        <v>14626</v>
      </c>
      <c r="E33" s="623">
        <v>15630</v>
      </c>
      <c r="F33" s="1638">
        <v>3502</v>
      </c>
      <c r="G33" s="1639">
        <f t="shared" si="5"/>
        <v>4052</v>
      </c>
      <c r="H33" s="1639">
        <f t="shared" si="6"/>
        <v>3933</v>
      </c>
      <c r="I33" s="1583">
        <f t="shared" si="6"/>
        <v>4145</v>
      </c>
      <c r="J33" s="1623">
        <f t="shared" si="3"/>
        <v>15632</v>
      </c>
      <c r="K33" s="1624">
        <f t="shared" si="4"/>
        <v>100.0127959053103</v>
      </c>
      <c r="L33" s="364"/>
      <c r="M33" s="1591">
        <v>7554</v>
      </c>
      <c r="N33" s="1625">
        <v>11487</v>
      </c>
      <c r="O33" s="988">
        <v>15632</v>
      </c>
    </row>
    <row r="34" spans="1:15" ht="14.15" x14ac:dyDescent="0.35">
      <c r="A34" s="392" t="s">
        <v>758</v>
      </c>
      <c r="B34" s="621">
        <v>557</v>
      </c>
      <c r="C34" s="1579">
        <v>0</v>
      </c>
      <c r="D34" s="1638">
        <v>0</v>
      </c>
      <c r="E34" s="623">
        <v>0</v>
      </c>
      <c r="F34" s="1638">
        <v>0</v>
      </c>
      <c r="G34" s="1639">
        <f t="shared" si="5"/>
        <v>0</v>
      </c>
      <c r="H34" s="1639">
        <f t="shared" si="6"/>
        <v>0</v>
      </c>
      <c r="I34" s="1583">
        <f t="shared" si="6"/>
        <v>0</v>
      </c>
      <c r="J34" s="1623">
        <f t="shared" si="3"/>
        <v>0</v>
      </c>
      <c r="K34" s="1624" t="e">
        <f t="shared" si="4"/>
        <v>#DIV/0!</v>
      </c>
      <c r="L34" s="364"/>
      <c r="M34" s="1591">
        <v>0</v>
      </c>
      <c r="N34" s="1625">
        <v>0</v>
      </c>
      <c r="O34" s="988">
        <v>0</v>
      </c>
    </row>
    <row r="35" spans="1:15" ht="14.15" x14ac:dyDescent="0.35">
      <c r="A35" s="392" t="s">
        <v>759</v>
      </c>
      <c r="B35" s="621">
        <v>551</v>
      </c>
      <c r="C35" s="1579">
        <v>231</v>
      </c>
      <c r="D35" s="1638">
        <v>218</v>
      </c>
      <c r="E35" s="623">
        <v>218</v>
      </c>
      <c r="F35" s="1638">
        <v>55</v>
      </c>
      <c r="G35" s="1639">
        <f t="shared" si="5"/>
        <v>54</v>
      </c>
      <c r="H35" s="1639">
        <f t="shared" si="6"/>
        <v>55</v>
      </c>
      <c r="I35" s="1583">
        <f t="shared" si="6"/>
        <v>54</v>
      </c>
      <c r="J35" s="1623">
        <f t="shared" si="3"/>
        <v>218</v>
      </c>
      <c r="K35" s="1624">
        <f t="shared" si="4"/>
        <v>100</v>
      </c>
      <c r="L35" s="364"/>
      <c r="M35" s="1591">
        <v>109</v>
      </c>
      <c r="N35" s="1625">
        <v>164</v>
      </c>
      <c r="O35" s="988">
        <v>218</v>
      </c>
    </row>
    <row r="36" spans="1:15" ht="14.6" thickBot="1" x14ac:dyDescent="0.4">
      <c r="A36" s="353" t="s">
        <v>760</v>
      </c>
      <c r="B36" s="625" t="s">
        <v>761</v>
      </c>
      <c r="C36" s="1605">
        <v>1155</v>
      </c>
      <c r="D36" s="1640">
        <v>320</v>
      </c>
      <c r="E36" s="627">
        <v>1830</v>
      </c>
      <c r="F36" s="1641">
        <v>-54</v>
      </c>
      <c r="G36" s="1639">
        <f t="shared" si="5"/>
        <v>218</v>
      </c>
      <c r="H36" s="1639">
        <f t="shared" si="6"/>
        <v>559</v>
      </c>
      <c r="I36" s="1583">
        <f t="shared" si="6"/>
        <v>1194</v>
      </c>
      <c r="J36" s="1630">
        <f t="shared" si="3"/>
        <v>1917</v>
      </c>
      <c r="K36" s="1631">
        <f t="shared" si="4"/>
        <v>104.75409836065575</v>
      </c>
      <c r="L36" s="364"/>
      <c r="M36" s="1611">
        <v>164</v>
      </c>
      <c r="N36" s="1642">
        <v>723</v>
      </c>
      <c r="O36" s="1001">
        <v>1917</v>
      </c>
    </row>
    <row r="37" spans="1:15" ht="14.6" thickBot="1" x14ac:dyDescent="0.4">
      <c r="A37" s="1643" t="s">
        <v>762</v>
      </c>
      <c r="B37" s="1644"/>
      <c r="C37" s="1600">
        <f>SUM(C27:C36)</f>
        <v>60978</v>
      </c>
      <c r="D37" s="1645">
        <f t="shared" ref="D37:I37" si="7">SUM(D27:D36)</f>
        <v>64259</v>
      </c>
      <c r="E37" s="1645">
        <f t="shared" si="7"/>
        <v>69418</v>
      </c>
      <c r="F37" s="1646">
        <f t="shared" si="7"/>
        <v>14437</v>
      </c>
      <c r="G37" s="1646">
        <f t="shared" si="7"/>
        <v>17632</v>
      </c>
      <c r="H37" s="1646">
        <f t="shared" si="7"/>
        <v>17285</v>
      </c>
      <c r="I37" s="1647">
        <f t="shared" si="7"/>
        <v>20233</v>
      </c>
      <c r="J37" s="1648">
        <f t="shared" si="3"/>
        <v>69587</v>
      </c>
      <c r="K37" s="1649">
        <f t="shared" si="4"/>
        <v>100.24345270679073</v>
      </c>
      <c r="L37" s="364"/>
      <c r="M37" s="1647">
        <f>SUM(M27:M36)</f>
        <v>32069</v>
      </c>
      <c r="N37" s="1648">
        <f>SUM(N27:N36)</f>
        <v>49354</v>
      </c>
      <c r="O37" s="1647">
        <f>SUM(O27:O36)</f>
        <v>69587</v>
      </c>
    </row>
    <row r="38" spans="1:15" ht="14.15" x14ac:dyDescent="0.35">
      <c r="A38" s="382" t="s">
        <v>763</v>
      </c>
      <c r="B38" s="615">
        <v>601</v>
      </c>
      <c r="C38" s="1633">
        <v>0</v>
      </c>
      <c r="D38" s="1634">
        <v>0</v>
      </c>
      <c r="E38" s="617">
        <v>0</v>
      </c>
      <c r="F38" s="1650">
        <v>0</v>
      </c>
      <c r="G38" s="1639">
        <f t="shared" si="5"/>
        <v>0</v>
      </c>
      <c r="H38" s="1639">
        <f t="shared" si="6"/>
        <v>0</v>
      </c>
      <c r="I38" s="1583">
        <f t="shared" si="6"/>
        <v>0</v>
      </c>
      <c r="J38" s="1617">
        <f t="shared" si="3"/>
        <v>0</v>
      </c>
      <c r="K38" s="1618" t="e">
        <f t="shared" si="4"/>
        <v>#DIV/0!</v>
      </c>
      <c r="L38" s="364"/>
      <c r="M38" s="1604">
        <v>0</v>
      </c>
      <c r="N38" s="1637">
        <v>0</v>
      </c>
      <c r="O38" s="996">
        <v>0</v>
      </c>
    </row>
    <row r="39" spans="1:15" ht="14.15" x14ac:dyDescent="0.35">
      <c r="A39" s="392" t="s">
        <v>764</v>
      </c>
      <c r="B39" s="621">
        <v>602</v>
      </c>
      <c r="C39" s="1579">
        <v>1902</v>
      </c>
      <c r="D39" s="1638">
        <v>1920</v>
      </c>
      <c r="E39" s="623">
        <v>2470</v>
      </c>
      <c r="F39" s="1638">
        <v>341</v>
      </c>
      <c r="G39" s="1639">
        <f t="shared" si="5"/>
        <v>718</v>
      </c>
      <c r="H39" s="1639">
        <f t="shared" si="6"/>
        <v>514</v>
      </c>
      <c r="I39" s="1583">
        <f t="shared" si="6"/>
        <v>1017</v>
      </c>
      <c r="J39" s="1623">
        <f t="shared" si="3"/>
        <v>2590</v>
      </c>
      <c r="K39" s="1624">
        <f t="shared" si="4"/>
        <v>104.8582995951417</v>
      </c>
      <c r="L39" s="364"/>
      <c r="M39" s="1591">
        <v>1059</v>
      </c>
      <c r="N39" s="1625">
        <v>1573</v>
      </c>
      <c r="O39" s="988">
        <v>2590</v>
      </c>
    </row>
    <row r="40" spans="1:15" ht="14.15" x14ac:dyDescent="0.35">
      <c r="A40" s="392" t="s">
        <v>765</v>
      </c>
      <c r="B40" s="621">
        <v>604</v>
      </c>
      <c r="C40" s="1579">
        <v>0</v>
      </c>
      <c r="D40" s="1638">
        <v>0</v>
      </c>
      <c r="E40" s="623">
        <v>0</v>
      </c>
      <c r="F40" s="1638">
        <v>0</v>
      </c>
      <c r="G40" s="1639">
        <f t="shared" si="5"/>
        <v>0</v>
      </c>
      <c r="H40" s="1639">
        <f t="shared" si="6"/>
        <v>0</v>
      </c>
      <c r="I40" s="1583">
        <f t="shared" si="6"/>
        <v>0</v>
      </c>
      <c r="J40" s="1623">
        <f t="shared" si="3"/>
        <v>0</v>
      </c>
      <c r="K40" s="1624" t="e">
        <f t="shared" si="4"/>
        <v>#DIV/0!</v>
      </c>
      <c r="L40" s="364"/>
      <c r="M40" s="1591">
        <v>0</v>
      </c>
      <c r="N40" s="1625">
        <v>0</v>
      </c>
      <c r="O40" s="988">
        <v>0</v>
      </c>
    </row>
    <row r="41" spans="1:15" ht="14.15" x14ac:dyDescent="0.35">
      <c r="A41" s="392" t="s">
        <v>766</v>
      </c>
      <c r="B41" s="621" t="s">
        <v>767</v>
      </c>
      <c r="C41" s="1579">
        <v>59540</v>
      </c>
      <c r="D41" s="1638">
        <v>62039</v>
      </c>
      <c r="E41" s="623">
        <v>65752</v>
      </c>
      <c r="F41" s="1638">
        <v>14160</v>
      </c>
      <c r="G41" s="1639">
        <f t="shared" si="5"/>
        <v>16466</v>
      </c>
      <c r="H41" s="1639">
        <f t="shared" si="6"/>
        <v>16655</v>
      </c>
      <c r="I41" s="1583">
        <f t="shared" si="6"/>
        <v>18471</v>
      </c>
      <c r="J41" s="1623">
        <f t="shared" si="3"/>
        <v>65752</v>
      </c>
      <c r="K41" s="1624">
        <f t="shared" si="4"/>
        <v>100</v>
      </c>
      <c r="L41" s="364"/>
      <c r="M41" s="1591">
        <v>30626</v>
      </c>
      <c r="N41" s="1625">
        <v>47281</v>
      </c>
      <c r="O41" s="988">
        <v>65752</v>
      </c>
    </row>
    <row r="42" spans="1:15" ht="14.6" thickBot="1" x14ac:dyDescent="0.4">
      <c r="A42" s="353" t="s">
        <v>768</v>
      </c>
      <c r="B42" s="625" t="s">
        <v>769</v>
      </c>
      <c r="C42" s="1605">
        <v>302</v>
      </c>
      <c r="D42" s="1640">
        <v>300</v>
      </c>
      <c r="E42" s="627">
        <v>1196</v>
      </c>
      <c r="F42" s="1641">
        <v>74</v>
      </c>
      <c r="G42" s="1651">
        <f t="shared" si="5"/>
        <v>446</v>
      </c>
      <c r="H42" s="1651">
        <f t="shared" si="6"/>
        <v>68</v>
      </c>
      <c r="I42" s="1652">
        <f t="shared" si="6"/>
        <v>661</v>
      </c>
      <c r="J42" s="1630">
        <f t="shared" si="3"/>
        <v>1249</v>
      </c>
      <c r="K42" s="1631">
        <f t="shared" si="4"/>
        <v>104.4314381270903</v>
      </c>
      <c r="L42" s="364"/>
      <c r="M42" s="1611">
        <v>520</v>
      </c>
      <c r="N42" s="1642">
        <v>588</v>
      </c>
      <c r="O42" s="1001">
        <v>1249</v>
      </c>
    </row>
    <row r="43" spans="1:15" ht="14.6" thickBot="1" x14ac:dyDescent="0.4">
      <c r="A43" s="1643" t="s">
        <v>770</v>
      </c>
      <c r="B43" s="1644" t="s">
        <v>729</v>
      </c>
      <c r="C43" s="1600">
        <f>SUM(C38:C42)</f>
        <v>61744</v>
      </c>
      <c r="D43" s="1645">
        <f t="shared" ref="D43:I43" si="8">SUM(D38:D42)</f>
        <v>64259</v>
      </c>
      <c r="E43" s="1645">
        <f t="shared" si="8"/>
        <v>69418</v>
      </c>
      <c r="F43" s="1647">
        <f t="shared" si="8"/>
        <v>14575</v>
      </c>
      <c r="G43" s="1653">
        <f t="shared" si="8"/>
        <v>17630</v>
      </c>
      <c r="H43" s="1654">
        <f t="shared" si="8"/>
        <v>17237</v>
      </c>
      <c r="I43" s="1655">
        <f t="shared" si="8"/>
        <v>20149</v>
      </c>
      <c r="J43" s="1656">
        <f t="shared" si="3"/>
        <v>69591</v>
      </c>
      <c r="K43" s="1657">
        <f t="shared" si="4"/>
        <v>100.24921490103431</v>
      </c>
      <c r="L43" s="364"/>
      <c r="M43" s="1647">
        <f>SUM(M38:M42)</f>
        <v>32205</v>
      </c>
      <c r="N43" s="1648">
        <f>SUM(N38:N42)</f>
        <v>49442</v>
      </c>
      <c r="O43" s="1647">
        <f>SUM(O38:O42)</f>
        <v>69591</v>
      </c>
    </row>
    <row r="44" spans="1:15" s="649" customFormat="1" ht="5.25" customHeight="1" thickBot="1" x14ac:dyDescent="0.4">
      <c r="A44" s="488"/>
      <c r="B44" s="644"/>
      <c r="C44" s="499"/>
      <c r="D44" s="645"/>
      <c r="E44" s="645"/>
      <c r="F44" s="492"/>
      <c r="G44" s="493"/>
      <c r="H44" s="494"/>
      <c r="I44" s="493"/>
      <c r="J44" s="646"/>
      <c r="K44" s="647"/>
      <c r="L44" s="497"/>
      <c r="M44" s="492"/>
      <c r="N44" s="648"/>
      <c r="O44" s="648"/>
    </row>
    <row r="45" spans="1:15" ht="14.6" thickBot="1" x14ac:dyDescent="0.4">
      <c r="A45" s="1658" t="s">
        <v>771</v>
      </c>
      <c r="B45" s="1644" t="s">
        <v>729</v>
      </c>
      <c r="C45" s="1600">
        <f>C43-C41</f>
        <v>2204</v>
      </c>
      <c r="D45" s="1646">
        <f t="shared" ref="D45:I45" si="9">D43-D41</f>
        <v>2220</v>
      </c>
      <c r="E45" s="1646">
        <f t="shared" si="9"/>
        <v>3666</v>
      </c>
      <c r="F45" s="1647">
        <f t="shared" si="9"/>
        <v>415</v>
      </c>
      <c r="G45" s="1659">
        <f t="shared" si="9"/>
        <v>1164</v>
      </c>
      <c r="H45" s="1647">
        <f t="shared" si="9"/>
        <v>582</v>
      </c>
      <c r="I45" s="1648">
        <f t="shared" si="9"/>
        <v>1678</v>
      </c>
      <c r="J45" s="1660">
        <f t="shared" si="3"/>
        <v>3839</v>
      </c>
      <c r="K45" s="1661">
        <f t="shared" si="4"/>
        <v>104.71903982542281</v>
      </c>
      <c r="L45" s="364"/>
      <c r="M45" s="1647">
        <f>M43-M41</f>
        <v>1579</v>
      </c>
      <c r="N45" s="1648">
        <f>N43-N41</f>
        <v>2161</v>
      </c>
      <c r="O45" s="1647">
        <f>O43-O41</f>
        <v>3839</v>
      </c>
    </row>
    <row r="46" spans="1:15" ht="14.6" thickBot="1" x14ac:dyDescent="0.4">
      <c r="A46" s="1643" t="s">
        <v>772</v>
      </c>
      <c r="B46" s="1644" t="s">
        <v>729</v>
      </c>
      <c r="C46" s="1600">
        <f>C43-C37</f>
        <v>766</v>
      </c>
      <c r="D46" s="1646">
        <f t="shared" ref="D46:I46" si="10">D43-D37</f>
        <v>0</v>
      </c>
      <c r="E46" s="1646">
        <f t="shared" si="10"/>
        <v>0</v>
      </c>
      <c r="F46" s="1647">
        <f t="shared" si="10"/>
        <v>138</v>
      </c>
      <c r="G46" s="1659">
        <f t="shared" si="10"/>
        <v>-2</v>
      </c>
      <c r="H46" s="1647">
        <f t="shared" si="10"/>
        <v>-48</v>
      </c>
      <c r="I46" s="1648">
        <f t="shared" si="10"/>
        <v>-84</v>
      </c>
      <c r="J46" s="1660">
        <f t="shared" si="3"/>
        <v>4</v>
      </c>
      <c r="K46" s="1661" t="e">
        <f t="shared" si="4"/>
        <v>#DIV/0!</v>
      </c>
      <c r="L46" s="364"/>
      <c r="M46" s="1647">
        <f>M43-M37</f>
        <v>136</v>
      </c>
      <c r="N46" s="1648">
        <f>N43-N37</f>
        <v>88</v>
      </c>
      <c r="O46" s="1647">
        <f>O43-O37</f>
        <v>4</v>
      </c>
    </row>
    <row r="47" spans="1:15" ht="14.6" thickBot="1" x14ac:dyDescent="0.4">
      <c r="A47" s="1662" t="s">
        <v>773</v>
      </c>
      <c r="B47" s="1663" t="s">
        <v>729</v>
      </c>
      <c r="C47" s="1602">
        <f>C46-C41</f>
        <v>-58774</v>
      </c>
      <c r="D47" s="1646">
        <f t="shared" ref="D47:I47" si="11">D46-D41</f>
        <v>-62039</v>
      </c>
      <c r="E47" s="1646">
        <f t="shared" si="11"/>
        <v>-65752</v>
      </c>
      <c r="F47" s="1647">
        <f t="shared" si="11"/>
        <v>-14022</v>
      </c>
      <c r="G47" s="1659">
        <f t="shared" si="11"/>
        <v>-16468</v>
      </c>
      <c r="H47" s="1647">
        <f t="shared" si="11"/>
        <v>-16703</v>
      </c>
      <c r="I47" s="1648">
        <f t="shared" si="11"/>
        <v>-18555</v>
      </c>
      <c r="J47" s="1647">
        <f t="shared" si="3"/>
        <v>-65748</v>
      </c>
      <c r="K47" s="1664">
        <f t="shared" si="4"/>
        <v>99.993916534858258</v>
      </c>
      <c r="L47" s="364"/>
      <c r="M47" s="1647">
        <f>M46-M41</f>
        <v>-30490</v>
      </c>
      <c r="N47" s="1648">
        <f>N46-N41</f>
        <v>-47193</v>
      </c>
      <c r="O47" s="1647">
        <f>O46-O41</f>
        <v>-65748</v>
      </c>
    </row>
    <row r="50" spans="1:10" ht="14.15" x14ac:dyDescent="0.35">
      <c r="A50" s="509" t="s">
        <v>774</v>
      </c>
    </row>
    <row r="51" spans="1:10" ht="14.15" x14ac:dyDescent="0.35">
      <c r="A51" s="509" t="s">
        <v>775</v>
      </c>
    </row>
    <row r="52" spans="1:10" ht="14.15" x14ac:dyDescent="0.35">
      <c r="A52" s="511" t="s">
        <v>776</v>
      </c>
    </row>
    <row r="53" spans="1:10" s="513" customFormat="1" ht="14.15" x14ac:dyDescent="0.35">
      <c r="A53" s="511" t="s">
        <v>777</v>
      </c>
      <c r="B53" s="512"/>
      <c r="E53" s="514"/>
      <c r="F53" s="514"/>
      <c r="G53" s="514"/>
      <c r="H53" s="514"/>
      <c r="I53" s="514"/>
      <c r="J53" s="514"/>
    </row>
    <row r="56" spans="1:10" x14ac:dyDescent="0.3">
      <c r="A56" s="656" t="s">
        <v>847</v>
      </c>
    </row>
    <row r="57" spans="1:10" x14ac:dyDescent="0.3">
      <c r="A57" s="1541">
        <v>44607</v>
      </c>
    </row>
    <row r="58" spans="1:10" x14ac:dyDescent="0.3">
      <c r="A58" s="656" t="s">
        <v>848</v>
      </c>
    </row>
    <row r="59" spans="1:10" x14ac:dyDescent="0.3">
      <c r="A59" s="1541"/>
    </row>
  </sheetData>
  <mergeCells count="5">
    <mergeCell ref="A1:O1"/>
    <mergeCell ref="C7:O7"/>
    <mergeCell ref="A9:A10"/>
    <mergeCell ref="B9:B10"/>
    <mergeCell ref="F9:I9"/>
  </mergeCell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workbookViewId="0">
      <selection sqref="A1:XFD1048576"/>
    </sheetView>
  </sheetViews>
  <sheetFormatPr defaultColWidth="8.69140625" defaultRowHeight="12.45" x14ac:dyDescent="0.3"/>
  <cols>
    <col min="1" max="1" width="37.69140625" style="1456" customWidth="1"/>
    <col min="2" max="2" width="7.3046875" style="1457" customWidth="1"/>
    <col min="3" max="4" width="11.53515625" style="1455" customWidth="1"/>
    <col min="5" max="5" width="11.53515625" style="1458" customWidth="1"/>
    <col min="6" max="6" width="11.3828125" style="1458" customWidth="1"/>
    <col min="7" max="7" width="9.84375" style="1458" customWidth="1"/>
    <col min="8" max="8" width="9.15234375" style="1458" customWidth="1"/>
    <col min="9" max="9" width="9.3046875" style="1458" customWidth="1"/>
    <col min="10" max="10" width="9.15234375" style="1458" customWidth="1"/>
    <col min="11" max="11" width="12" style="1455" customWidth="1"/>
    <col min="12" max="12" width="8.69140625" style="1455"/>
    <col min="13" max="13" width="11.84375" style="1455" customWidth="1"/>
    <col min="14" max="14" width="12.53515625" style="1455" customWidth="1"/>
    <col min="15" max="15" width="11.84375" style="1455" customWidth="1"/>
    <col min="16" max="16" width="12" style="1455" customWidth="1"/>
    <col min="17" max="16384" width="8.69140625" style="1455"/>
  </cols>
  <sheetData>
    <row r="1" spans="1:15" x14ac:dyDescent="0.3">
      <c r="O1" s="1459"/>
    </row>
    <row r="2" spans="1:15" ht="17.600000000000001" x14ac:dyDescent="0.3">
      <c r="A2" s="1460" t="s">
        <v>783</v>
      </c>
      <c r="F2" s="969"/>
      <c r="G2" s="969"/>
    </row>
    <row r="3" spans="1:15" ht="21.75" customHeight="1" x14ac:dyDescent="0.3">
      <c r="A3" s="1310"/>
      <c r="F3" s="969"/>
      <c r="G3" s="969"/>
    </row>
    <row r="4" spans="1:15" ht="6" customHeight="1" x14ac:dyDescent="0.3">
      <c r="B4" s="1461"/>
      <c r="C4" s="1462"/>
      <c r="F4" s="969"/>
      <c r="G4" s="969"/>
    </row>
    <row r="5" spans="1:15" ht="24.75" customHeight="1" x14ac:dyDescent="0.3">
      <c r="A5" s="1665" t="s">
        <v>706</v>
      </c>
      <c r="B5" s="1666"/>
      <c r="C5" s="1826" t="s">
        <v>849</v>
      </c>
      <c r="D5" s="1826"/>
      <c r="E5" s="1826"/>
      <c r="F5" s="1826"/>
      <c r="G5" s="1827"/>
      <c r="H5" s="1827"/>
      <c r="I5" s="1827"/>
      <c r="J5" s="1827"/>
      <c r="K5" s="1827"/>
      <c r="L5" s="1828"/>
      <c r="M5" s="1828"/>
      <c r="N5" s="1828"/>
      <c r="O5" s="1828"/>
    </row>
    <row r="6" spans="1:15" ht="23.25" customHeight="1" thickBot="1" x14ac:dyDescent="0.35">
      <c r="A6" s="666" t="s">
        <v>708</v>
      </c>
      <c r="F6" s="969"/>
      <c r="G6" s="969"/>
    </row>
    <row r="7" spans="1:15" ht="12.9" thickBot="1" x14ac:dyDescent="0.35">
      <c r="A7" s="1759" t="s">
        <v>709</v>
      </c>
      <c r="B7" s="1761" t="s">
        <v>710</v>
      </c>
      <c r="C7" s="1464" t="s">
        <v>0</v>
      </c>
      <c r="D7" s="670" t="s">
        <v>711</v>
      </c>
      <c r="E7" s="671" t="s">
        <v>712</v>
      </c>
      <c r="F7" s="1813" t="s">
        <v>713</v>
      </c>
      <c r="G7" s="1818"/>
      <c r="H7" s="1818"/>
      <c r="I7" s="1819"/>
      <c r="J7" s="670" t="s">
        <v>714</v>
      </c>
      <c r="K7" s="671" t="s">
        <v>715</v>
      </c>
      <c r="M7" s="1465" t="s">
        <v>716</v>
      </c>
      <c r="N7" s="1465" t="s">
        <v>717</v>
      </c>
      <c r="O7" s="1465" t="s">
        <v>716</v>
      </c>
    </row>
    <row r="8" spans="1:15" ht="12.9" thickBot="1" x14ac:dyDescent="0.35">
      <c r="A8" s="1829"/>
      <c r="B8" s="1830"/>
      <c r="C8" s="1466" t="s">
        <v>718</v>
      </c>
      <c r="D8" s="674">
        <v>2021</v>
      </c>
      <c r="E8" s="677">
        <v>2021</v>
      </c>
      <c r="F8" s="675" t="s">
        <v>719</v>
      </c>
      <c r="G8" s="1467" t="s">
        <v>720</v>
      </c>
      <c r="H8" s="1467" t="s">
        <v>721</v>
      </c>
      <c r="I8" s="1468" t="s">
        <v>722</v>
      </c>
      <c r="J8" s="674" t="s">
        <v>723</v>
      </c>
      <c r="K8" s="677" t="s">
        <v>724</v>
      </c>
      <c r="M8" s="1469" t="s">
        <v>725</v>
      </c>
      <c r="N8" s="1470" t="s">
        <v>726</v>
      </c>
      <c r="O8" s="1470" t="s">
        <v>727</v>
      </c>
    </row>
    <row r="9" spans="1:15" x14ac:dyDescent="0.3">
      <c r="A9" s="805" t="s">
        <v>799</v>
      </c>
      <c r="B9" s="1471"/>
      <c r="C9" s="1318">
        <v>21</v>
      </c>
      <c r="D9" s="1343">
        <v>21</v>
      </c>
      <c r="E9" s="1319">
        <v>27</v>
      </c>
      <c r="F9" s="1472">
        <v>22</v>
      </c>
      <c r="G9" s="1473">
        <f>M9</f>
        <v>20</v>
      </c>
      <c r="H9" s="1473">
        <f>N9</f>
        <v>26</v>
      </c>
      <c r="I9" s="1474">
        <f>O9</f>
        <v>27</v>
      </c>
      <c r="J9" s="1324" t="s">
        <v>729</v>
      </c>
      <c r="K9" s="1325" t="s">
        <v>729</v>
      </c>
      <c r="L9" s="1476"/>
      <c r="M9" s="1477">
        <v>20</v>
      </c>
      <c r="N9" s="1478">
        <v>26</v>
      </c>
      <c r="O9" s="1479">
        <v>27</v>
      </c>
    </row>
    <row r="10" spans="1:15" ht="12.9" thickBot="1" x14ac:dyDescent="0.35">
      <c r="A10" s="820" t="s">
        <v>800</v>
      </c>
      <c r="B10" s="1480"/>
      <c r="C10" s="1329">
        <v>18.07</v>
      </c>
      <c r="D10" s="1481">
        <v>17.8</v>
      </c>
      <c r="E10" s="1330">
        <v>22.3</v>
      </c>
      <c r="F10" s="1331">
        <v>18.36</v>
      </c>
      <c r="G10" s="1482">
        <f t="shared" ref="G10:I21" si="0">M10</f>
        <v>18.0136</v>
      </c>
      <c r="H10" s="1667">
        <f>N10</f>
        <v>21.3994</v>
      </c>
      <c r="I10" s="1483">
        <f>O10</f>
        <v>22.28</v>
      </c>
      <c r="J10" s="1335"/>
      <c r="K10" s="1336" t="s">
        <v>729</v>
      </c>
      <c r="L10" s="1476"/>
      <c r="M10" s="1485">
        <v>18.0136</v>
      </c>
      <c r="N10" s="1486">
        <v>21.3994</v>
      </c>
      <c r="O10" s="1487">
        <v>22.28</v>
      </c>
    </row>
    <row r="11" spans="1:15" x14ac:dyDescent="0.3">
      <c r="A11" s="834" t="s">
        <v>786</v>
      </c>
      <c r="B11" s="1488" t="s">
        <v>732</v>
      </c>
      <c r="C11" s="1340">
        <v>5959</v>
      </c>
      <c r="D11" s="1341" t="s">
        <v>729</v>
      </c>
      <c r="E11" s="1341" t="s">
        <v>729</v>
      </c>
      <c r="F11" s="1341">
        <v>5581</v>
      </c>
      <c r="G11" s="1473">
        <f t="shared" si="0"/>
        <v>5586</v>
      </c>
      <c r="H11" s="1473">
        <f>N11</f>
        <v>5653</v>
      </c>
      <c r="I11" s="1474">
        <f>O11</f>
        <v>6458</v>
      </c>
      <c r="J11" s="1342" t="s">
        <v>729</v>
      </c>
      <c r="K11" s="1342" t="s">
        <v>729</v>
      </c>
      <c r="L11" s="1476"/>
      <c r="M11" s="1489">
        <v>5586</v>
      </c>
      <c r="N11" s="1340">
        <v>5653</v>
      </c>
      <c r="O11" s="1344">
        <v>6458</v>
      </c>
    </row>
    <row r="12" spans="1:15" x14ac:dyDescent="0.3">
      <c r="A12" s="841" t="s">
        <v>787</v>
      </c>
      <c r="B12" s="1490" t="s">
        <v>734</v>
      </c>
      <c r="C12" s="1340">
        <v>5860</v>
      </c>
      <c r="D12" s="1345" t="s">
        <v>729</v>
      </c>
      <c r="E12" s="1345" t="s">
        <v>729</v>
      </c>
      <c r="F12" s="1341">
        <v>5490</v>
      </c>
      <c r="G12" s="1491">
        <f t="shared" si="0"/>
        <v>5504</v>
      </c>
      <c r="H12" s="1491">
        <f t="shared" si="0"/>
        <v>5390</v>
      </c>
      <c r="I12" s="1492">
        <f t="shared" si="0"/>
        <v>6070</v>
      </c>
      <c r="J12" s="1342" t="s">
        <v>729</v>
      </c>
      <c r="K12" s="1342" t="s">
        <v>729</v>
      </c>
      <c r="L12" s="1476"/>
      <c r="M12" s="1493">
        <v>5504</v>
      </c>
      <c r="N12" s="1340">
        <v>5390</v>
      </c>
      <c r="O12" s="1344">
        <v>6070</v>
      </c>
    </row>
    <row r="13" spans="1:15" x14ac:dyDescent="0.3">
      <c r="A13" s="841" t="s">
        <v>735</v>
      </c>
      <c r="B13" s="1490" t="s">
        <v>736</v>
      </c>
      <c r="C13" s="1340">
        <v>40</v>
      </c>
      <c r="D13" s="1345" t="s">
        <v>729</v>
      </c>
      <c r="E13" s="1345" t="s">
        <v>729</v>
      </c>
      <c r="F13" s="1341">
        <v>35</v>
      </c>
      <c r="G13" s="1491">
        <f t="shared" si="0"/>
        <v>8</v>
      </c>
      <c r="H13" s="1491">
        <f t="shared" si="0"/>
        <v>46</v>
      </c>
      <c r="I13" s="1492">
        <f t="shared" si="0"/>
        <v>43</v>
      </c>
      <c r="J13" s="1342" t="s">
        <v>729</v>
      </c>
      <c r="K13" s="1342" t="s">
        <v>729</v>
      </c>
      <c r="L13" s="1476"/>
      <c r="M13" s="1493">
        <v>8</v>
      </c>
      <c r="N13" s="1340">
        <v>46</v>
      </c>
      <c r="O13" s="1344">
        <v>43</v>
      </c>
    </row>
    <row r="14" spans="1:15" x14ac:dyDescent="0.3">
      <c r="A14" s="841" t="s">
        <v>737</v>
      </c>
      <c r="B14" s="1490" t="s">
        <v>729</v>
      </c>
      <c r="C14" s="1340">
        <v>195</v>
      </c>
      <c r="D14" s="1345" t="s">
        <v>729</v>
      </c>
      <c r="E14" s="1345" t="s">
        <v>729</v>
      </c>
      <c r="F14" s="1341">
        <v>3614</v>
      </c>
      <c r="G14" s="1491">
        <f t="shared" si="0"/>
        <v>6109</v>
      </c>
      <c r="H14" s="1491">
        <f t="shared" si="0"/>
        <v>8581</v>
      </c>
      <c r="I14" s="1492">
        <f t="shared" si="0"/>
        <v>350</v>
      </c>
      <c r="J14" s="1342" t="s">
        <v>729</v>
      </c>
      <c r="K14" s="1342" t="s">
        <v>729</v>
      </c>
      <c r="L14" s="1476"/>
      <c r="M14" s="1493">
        <v>6109</v>
      </c>
      <c r="N14" s="1340">
        <v>8581</v>
      </c>
      <c r="O14" s="1344">
        <v>350</v>
      </c>
    </row>
    <row r="15" spans="1:15" ht="12.9" thickBot="1" x14ac:dyDescent="0.35">
      <c r="A15" s="848" t="s">
        <v>738</v>
      </c>
      <c r="B15" s="1494" t="s">
        <v>739</v>
      </c>
      <c r="C15" s="1350">
        <v>2324</v>
      </c>
      <c r="D15" s="1351" t="s">
        <v>729</v>
      </c>
      <c r="E15" s="1351" t="s">
        <v>729</v>
      </c>
      <c r="F15" s="1341">
        <v>4134</v>
      </c>
      <c r="G15" s="1495">
        <f t="shared" si="0"/>
        <v>6002</v>
      </c>
      <c r="H15" s="1491">
        <f t="shared" si="0"/>
        <v>5410</v>
      </c>
      <c r="I15" s="1492">
        <f t="shared" si="0"/>
        <v>3310</v>
      </c>
      <c r="J15" s="1325" t="s">
        <v>729</v>
      </c>
      <c r="K15" s="1325" t="s">
        <v>729</v>
      </c>
      <c r="L15" s="1476"/>
      <c r="M15" s="1496">
        <v>6002</v>
      </c>
      <c r="N15" s="1350">
        <v>5410</v>
      </c>
      <c r="O15" s="1355">
        <v>3310</v>
      </c>
    </row>
    <row r="16" spans="1:15" ht="12.9" thickBot="1" x14ac:dyDescent="0.35">
      <c r="A16" s="1356" t="s">
        <v>740</v>
      </c>
      <c r="B16" s="1357"/>
      <c r="C16" s="1497">
        <f t="shared" ref="C16" si="1">C11-C12+C13+C14+C15</f>
        <v>2658</v>
      </c>
      <c r="D16" s="1359" t="s">
        <v>729</v>
      </c>
      <c r="E16" s="1359" t="s">
        <v>729</v>
      </c>
      <c r="F16" s="1359">
        <f>F11-F12+F13+F14+F15</f>
        <v>7874</v>
      </c>
      <c r="G16" s="1359">
        <f t="shared" ref="G16:I16" si="2">G11-G12+G13+G14+G15</f>
        <v>12201</v>
      </c>
      <c r="H16" s="1359">
        <f t="shared" si="2"/>
        <v>14300</v>
      </c>
      <c r="I16" s="1359">
        <f t="shared" si="2"/>
        <v>4091</v>
      </c>
      <c r="J16" s="1360" t="s">
        <v>729</v>
      </c>
      <c r="K16" s="1360" t="s">
        <v>729</v>
      </c>
      <c r="L16" s="1476"/>
      <c r="M16" s="1497">
        <f>M11-M12+M13+M14+M15</f>
        <v>12201</v>
      </c>
      <c r="N16" s="1497">
        <f t="shared" ref="N16:O16" si="3">N11-N12+N13+N14+N15</f>
        <v>14300</v>
      </c>
      <c r="O16" s="1497">
        <f t="shared" si="3"/>
        <v>4091</v>
      </c>
    </row>
    <row r="17" spans="1:15" x14ac:dyDescent="0.3">
      <c r="A17" s="848" t="s">
        <v>741</v>
      </c>
      <c r="B17" s="1498">
        <v>401</v>
      </c>
      <c r="C17" s="1350">
        <v>-22</v>
      </c>
      <c r="D17" s="1341" t="s">
        <v>729</v>
      </c>
      <c r="E17" s="1341" t="s">
        <v>729</v>
      </c>
      <c r="F17" s="1362">
        <v>-31</v>
      </c>
      <c r="G17" s="1499">
        <f t="shared" si="0"/>
        <v>-39</v>
      </c>
      <c r="H17" s="1491">
        <f t="shared" si="0"/>
        <v>142</v>
      </c>
      <c r="I17" s="1492">
        <f t="shared" si="0"/>
        <v>267</v>
      </c>
      <c r="J17" s="1325" t="s">
        <v>729</v>
      </c>
      <c r="K17" s="1325" t="s">
        <v>729</v>
      </c>
      <c r="L17" s="1476"/>
      <c r="M17" s="1500">
        <v>-39</v>
      </c>
      <c r="N17" s="1350">
        <v>142</v>
      </c>
      <c r="O17" s="1355">
        <v>267</v>
      </c>
    </row>
    <row r="18" spans="1:15" x14ac:dyDescent="0.3">
      <c r="A18" s="841" t="s">
        <v>742</v>
      </c>
      <c r="B18" s="1490" t="s">
        <v>743</v>
      </c>
      <c r="C18" s="1340">
        <v>1006</v>
      </c>
      <c r="D18" s="1345" t="s">
        <v>729</v>
      </c>
      <c r="E18" s="1345" t="s">
        <v>729</v>
      </c>
      <c r="F18" s="1345">
        <v>1035</v>
      </c>
      <c r="G18" s="1491">
        <f t="shared" si="0"/>
        <v>1202</v>
      </c>
      <c r="H18" s="1491">
        <f t="shared" si="0"/>
        <v>1005</v>
      </c>
      <c r="I18" s="1492">
        <f t="shared" si="0"/>
        <v>1245</v>
      </c>
      <c r="J18" s="1342" t="s">
        <v>729</v>
      </c>
      <c r="K18" s="1342" t="s">
        <v>729</v>
      </c>
      <c r="L18" s="1476"/>
      <c r="M18" s="1493">
        <v>1202</v>
      </c>
      <c r="N18" s="1340">
        <v>1005</v>
      </c>
      <c r="O18" s="1344">
        <v>1245</v>
      </c>
    </row>
    <row r="19" spans="1:15" x14ac:dyDescent="0.3">
      <c r="A19" s="841" t="s">
        <v>744</v>
      </c>
      <c r="B19" s="1490" t="s">
        <v>729</v>
      </c>
      <c r="C19" s="1340">
        <v>0</v>
      </c>
      <c r="D19" s="1345" t="s">
        <v>729</v>
      </c>
      <c r="E19" s="1345" t="s">
        <v>729</v>
      </c>
      <c r="F19" s="1345">
        <v>0</v>
      </c>
      <c r="G19" s="1491">
        <f t="shared" si="0"/>
        <v>0</v>
      </c>
      <c r="H19" s="1491">
        <f t="shared" si="0"/>
        <v>0</v>
      </c>
      <c r="I19" s="1492">
        <f t="shared" si="0"/>
        <v>147</v>
      </c>
      <c r="J19" s="1342" t="s">
        <v>729</v>
      </c>
      <c r="K19" s="1342" t="s">
        <v>729</v>
      </c>
      <c r="L19" s="1476"/>
      <c r="M19" s="1493">
        <v>0</v>
      </c>
      <c r="N19" s="1340">
        <v>0</v>
      </c>
      <c r="O19" s="1344">
        <v>147</v>
      </c>
    </row>
    <row r="20" spans="1:15" x14ac:dyDescent="0.3">
      <c r="A20" s="841" t="s">
        <v>745</v>
      </c>
      <c r="B20" s="1490" t="s">
        <v>729</v>
      </c>
      <c r="C20" s="1340">
        <v>1445</v>
      </c>
      <c r="D20" s="1345" t="s">
        <v>729</v>
      </c>
      <c r="E20" s="1345" t="s">
        <v>729</v>
      </c>
      <c r="F20" s="1345">
        <v>6451</v>
      </c>
      <c r="G20" s="1491">
        <f t="shared" si="0"/>
        <v>10644</v>
      </c>
      <c r="H20" s="1491">
        <f t="shared" si="0"/>
        <v>12742</v>
      </c>
      <c r="I20" s="1492">
        <f t="shared" si="0"/>
        <v>2059</v>
      </c>
      <c r="J20" s="1342" t="s">
        <v>729</v>
      </c>
      <c r="K20" s="1342" t="s">
        <v>729</v>
      </c>
      <c r="L20" s="1476"/>
      <c r="M20" s="1493">
        <v>10644</v>
      </c>
      <c r="N20" s="1340">
        <v>12742</v>
      </c>
      <c r="O20" s="1344">
        <v>2059</v>
      </c>
    </row>
    <row r="21" spans="1:15" ht="12.9" thickBot="1" x14ac:dyDescent="0.35">
      <c r="A21" s="820" t="s">
        <v>746</v>
      </c>
      <c r="B21" s="1501" t="s">
        <v>729</v>
      </c>
      <c r="C21" s="1365">
        <v>0</v>
      </c>
      <c r="D21" s="1351" t="s">
        <v>729</v>
      </c>
      <c r="E21" s="1351" t="s">
        <v>729</v>
      </c>
      <c r="F21" s="1351">
        <v>0</v>
      </c>
      <c r="G21" s="1495">
        <f t="shared" si="0"/>
        <v>0</v>
      </c>
      <c r="H21" s="1502">
        <f t="shared" si="0"/>
        <v>0</v>
      </c>
      <c r="I21" s="1503">
        <f t="shared" si="0"/>
        <v>0</v>
      </c>
      <c r="J21" s="1367" t="s">
        <v>729</v>
      </c>
      <c r="K21" s="1367" t="s">
        <v>729</v>
      </c>
      <c r="L21" s="1476"/>
      <c r="M21" s="1504">
        <v>0</v>
      </c>
      <c r="N21" s="1365">
        <v>0</v>
      </c>
      <c r="O21" s="1369">
        <v>0</v>
      </c>
    </row>
    <row r="22" spans="1:15" x14ac:dyDescent="0.3">
      <c r="A22" s="834" t="s">
        <v>747</v>
      </c>
      <c r="B22" s="1668" t="s">
        <v>729</v>
      </c>
      <c r="C22" s="1371">
        <v>13159</v>
      </c>
      <c r="D22" s="1669">
        <v>12330</v>
      </c>
      <c r="E22" s="1670">
        <v>14981</v>
      </c>
      <c r="F22" s="1669">
        <v>2802</v>
      </c>
      <c r="G22" s="1505">
        <f>M22-F22</f>
        <v>3228</v>
      </c>
      <c r="H22" s="1505">
        <f>N22-M22</f>
        <v>3147</v>
      </c>
      <c r="I22" s="1507">
        <f>O22-N22</f>
        <v>5804</v>
      </c>
      <c r="J22" s="1371">
        <f t="shared" ref="J22:J45" si="4">SUM(F22:I22)</f>
        <v>14981</v>
      </c>
      <c r="K22" s="1671">
        <f t="shared" ref="K22:K45" si="5">(J22/E22)*100</f>
        <v>100</v>
      </c>
      <c r="L22" s="1476"/>
      <c r="M22" s="1489">
        <v>6030</v>
      </c>
      <c r="N22" s="1672">
        <v>9177</v>
      </c>
      <c r="O22" s="1319">
        <v>14981</v>
      </c>
    </row>
    <row r="23" spans="1:15" x14ac:dyDescent="0.3">
      <c r="A23" s="841" t="s">
        <v>748</v>
      </c>
      <c r="B23" s="1673" t="s">
        <v>729</v>
      </c>
      <c r="C23" s="1381">
        <v>0</v>
      </c>
      <c r="D23" s="1674">
        <v>0</v>
      </c>
      <c r="E23" s="1675">
        <v>0</v>
      </c>
      <c r="F23" s="1674">
        <v>0</v>
      </c>
      <c r="G23" s="1506">
        <f t="shared" ref="G23:G40" si="6">M23-F23</f>
        <v>0</v>
      </c>
      <c r="H23" s="1507">
        <f t="shared" ref="H23:I40" si="7">N23-M23</f>
        <v>0</v>
      </c>
      <c r="I23" s="1507">
        <f t="shared" si="7"/>
        <v>0</v>
      </c>
      <c r="J23" s="1381">
        <f t="shared" si="4"/>
        <v>0</v>
      </c>
      <c r="K23" s="1676" t="e">
        <f t="shared" si="5"/>
        <v>#DIV/0!</v>
      </c>
      <c r="L23" s="1476"/>
      <c r="M23" s="1493">
        <v>0</v>
      </c>
      <c r="N23" s="1340">
        <v>0</v>
      </c>
      <c r="O23" s="1677">
        <v>0</v>
      </c>
    </row>
    <row r="24" spans="1:15" ht="12.9" thickBot="1" x14ac:dyDescent="0.35">
      <c r="A24" s="820" t="s">
        <v>749</v>
      </c>
      <c r="B24" s="1678">
        <v>672</v>
      </c>
      <c r="C24" s="1391">
        <v>1467</v>
      </c>
      <c r="D24" s="1679">
        <v>1530</v>
      </c>
      <c r="E24" s="1680">
        <v>1530</v>
      </c>
      <c r="F24" s="1681">
        <v>383</v>
      </c>
      <c r="G24" s="1509">
        <f t="shared" si="6"/>
        <v>382</v>
      </c>
      <c r="H24" s="1510">
        <f t="shared" si="7"/>
        <v>383</v>
      </c>
      <c r="I24" s="1682">
        <f t="shared" si="7"/>
        <v>382</v>
      </c>
      <c r="J24" s="1391">
        <f t="shared" si="4"/>
        <v>1530</v>
      </c>
      <c r="K24" s="1683">
        <f t="shared" si="5"/>
        <v>100</v>
      </c>
      <c r="L24" s="1476"/>
      <c r="M24" s="1496">
        <v>765</v>
      </c>
      <c r="N24" s="1684">
        <v>1148</v>
      </c>
      <c r="O24" s="1685">
        <v>1530</v>
      </c>
    </row>
    <row r="25" spans="1:15" x14ac:dyDescent="0.3">
      <c r="A25" s="834" t="s">
        <v>750</v>
      </c>
      <c r="B25" s="1668">
        <v>501</v>
      </c>
      <c r="C25" s="1364">
        <v>942</v>
      </c>
      <c r="D25" s="1363">
        <v>1013</v>
      </c>
      <c r="E25" s="1686">
        <v>1060</v>
      </c>
      <c r="F25" s="1363">
        <v>99</v>
      </c>
      <c r="G25" s="1511">
        <f t="shared" si="6"/>
        <v>315</v>
      </c>
      <c r="H25" s="1512">
        <f t="shared" si="7"/>
        <v>205</v>
      </c>
      <c r="I25" s="1474">
        <f t="shared" si="7"/>
        <v>421</v>
      </c>
      <c r="J25" s="1371">
        <f t="shared" si="4"/>
        <v>1040</v>
      </c>
      <c r="K25" s="1671">
        <f t="shared" si="5"/>
        <v>98.113207547169807</v>
      </c>
      <c r="L25" s="1476"/>
      <c r="M25" s="1500">
        <v>414</v>
      </c>
      <c r="N25" s="1687">
        <v>619</v>
      </c>
      <c r="O25" s="1688">
        <v>1040</v>
      </c>
    </row>
    <row r="26" spans="1:15" x14ac:dyDescent="0.3">
      <c r="A26" s="841" t="s">
        <v>751</v>
      </c>
      <c r="B26" s="1673">
        <v>502</v>
      </c>
      <c r="C26" s="1348">
        <v>260</v>
      </c>
      <c r="D26" s="1346">
        <v>335</v>
      </c>
      <c r="E26" s="1689">
        <v>320</v>
      </c>
      <c r="F26" s="1346">
        <v>59</v>
      </c>
      <c r="G26" s="1492">
        <f t="shared" si="6"/>
        <v>58</v>
      </c>
      <c r="H26" s="1512">
        <f t="shared" si="7"/>
        <v>77</v>
      </c>
      <c r="I26" s="1511">
        <f t="shared" si="7"/>
        <v>96</v>
      </c>
      <c r="J26" s="1381">
        <f t="shared" si="4"/>
        <v>290</v>
      </c>
      <c r="K26" s="1676">
        <f t="shared" si="5"/>
        <v>90.625</v>
      </c>
      <c r="L26" s="1476"/>
      <c r="M26" s="1493">
        <v>117</v>
      </c>
      <c r="N26" s="1340">
        <v>194</v>
      </c>
      <c r="O26" s="1677">
        <v>290</v>
      </c>
    </row>
    <row r="27" spans="1:15" x14ac:dyDescent="0.3">
      <c r="A27" s="841" t="s">
        <v>752</v>
      </c>
      <c r="B27" s="1673">
        <v>504</v>
      </c>
      <c r="C27" s="1348">
        <v>0</v>
      </c>
      <c r="D27" s="1346">
        <v>0</v>
      </c>
      <c r="E27" s="1689">
        <v>0</v>
      </c>
      <c r="F27" s="1346">
        <v>0</v>
      </c>
      <c r="G27" s="1492">
        <f t="shared" si="6"/>
        <v>0</v>
      </c>
      <c r="H27" s="1512">
        <f t="shared" si="7"/>
        <v>0</v>
      </c>
      <c r="I27" s="1511">
        <f t="shared" si="7"/>
        <v>0</v>
      </c>
      <c r="J27" s="1381">
        <f t="shared" si="4"/>
        <v>0</v>
      </c>
      <c r="K27" s="1676" t="e">
        <f t="shared" si="5"/>
        <v>#DIV/0!</v>
      </c>
      <c r="L27" s="1476"/>
      <c r="M27" s="1493">
        <v>0</v>
      </c>
      <c r="N27" s="1340">
        <v>0</v>
      </c>
      <c r="O27" s="1677">
        <v>0</v>
      </c>
    </row>
    <row r="28" spans="1:15" x14ac:dyDescent="0.3">
      <c r="A28" s="841" t="s">
        <v>753</v>
      </c>
      <c r="B28" s="1673">
        <v>511</v>
      </c>
      <c r="C28" s="1348">
        <v>210</v>
      </c>
      <c r="D28" s="1346">
        <v>620</v>
      </c>
      <c r="E28" s="1689">
        <v>420</v>
      </c>
      <c r="F28" s="1346">
        <v>0</v>
      </c>
      <c r="G28" s="1492">
        <f t="shared" si="6"/>
        <v>7</v>
      </c>
      <c r="H28" s="1512">
        <f t="shared" si="7"/>
        <v>69</v>
      </c>
      <c r="I28" s="1511">
        <f t="shared" si="7"/>
        <v>89</v>
      </c>
      <c r="J28" s="1381">
        <f t="shared" si="4"/>
        <v>165</v>
      </c>
      <c r="K28" s="1676">
        <f t="shared" si="5"/>
        <v>39.285714285714285</v>
      </c>
      <c r="L28" s="1476"/>
      <c r="M28" s="1493">
        <v>7</v>
      </c>
      <c r="N28" s="1340">
        <v>76</v>
      </c>
      <c r="O28" s="1677">
        <v>165</v>
      </c>
    </row>
    <row r="29" spans="1:15" x14ac:dyDescent="0.3">
      <c r="A29" s="841" t="s">
        <v>754</v>
      </c>
      <c r="B29" s="1673">
        <v>518</v>
      </c>
      <c r="C29" s="1348">
        <v>387</v>
      </c>
      <c r="D29" s="1346">
        <v>341</v>
      </c>
      <c r="E29" s="1689">
        <v>440</v>
      </c>
      <c r="F29" s="1346">
        <v>85</v>
      </c>
      <c r="G29" s="1492">
        <f t="shared" si="6"/>
        <v>47</v>
      </c>
      <c r="H29" s="1512">
        <f t="shared" si="7"/>
        <v>106</v>
      </c>
      <c r="I29" s="1511">
        <f t="shared" si="7"/>
        <v>200</v>
      </c>
      <c r="J29" s="1381">
        <f t="shared" si="4"/>
        <v>438</v>
      </c>
      <c r="K29" s="1676">
        <f t="shared" si="5"/>
        <v>99.545454545454547</v>
      </c>
      <c r="L29" s="1476"/>
      <c r="M29" s="1493">
        <v>132</v>
      </c>
      <c r="N29" s="1340">
        <v>238</v>
      </c>
      <c r="O29" s="1677">
        <v>438</v>
      </c>
    </row>
    <row r="30" spans="1:15" x14ac:dyDescent="0.3">
      <c r="A30" s="841" t="s">
        <v>755</v>
      </c>
      <c r="B30" s="1673">
        <v>521</v>
      </c>
      <c r="C30" s="1348">
        <v>8339</v>
      </c>
      <c r="D30" s="1346">
        <v>7660</v>
      </c>
      <c r="E30" s="1689">
        <v>9510</v>
      </c>
      <c r="F30" s="1346">
        <v>1797</v>
      </c>
      <c r="G30" s="1492">
        <f t="shared" si="6"/>
        <v>2047</v>
      </c>
      <c r="H30" s="1512">
        <f t="shared" si="7"/>
        <v>1980</v>
      </c>
      <c r="I30" s="1511">
        <f t="shared" si="7"/>
        <v>3686</v>
      </c>
      <c r="J30" s="1381">
        <f t="shared" si="4"/>
        <v>9510</v>
      </c>
      <c r="K30" s="1676">
        <f t="shared" si="5"/>
        <v>100</v>
      </c>
      <c r="L30" s="1476"/>
      <c r="M30" s="1493">
        <v>3844</v>
      </c>
      <c r="N30" s="1340">
        <v>5824</v>
      </c>
      <c r="O30" s="1677">
        <v>9510</v>
      </c>
    </row>
    <row r="31" spans="1:15" x14ac:dyDescent="0.3">
      <c r="A31" s="841" t="s">
        <v>756</v>
      </c>
      <c r="B31" s="1673" t="s">
        <v>757</v>
      </c>
      <c r="C31" s="1348">
        <v>3083</v>
      </c>
      <c r="D31" s="1346">
        <v>3030</v>
      </c>
      <c r="E31" s="1689">
        <v>3656</v>
      </c>
      <c r="F31" s="1346">
        <v>662</v>
      </c>
      <c r="G31" s="1492">
        <f t="shared" si="6"/>
        <v>816</v>
      </c>
      <c r="H31" s="1512">
        <f t="shared" si="7"/>
        <v>730</v>
      </c>
      <c r="I31" s="1511">
        <f t="shared" si="7"/>
        <v>1448</v>
      </c>
      <c r="J31" s="1381">
        <f t="shared" si="4"/>
        <v>3656</v>
      </c>
      <c r="K31" s="1676">
        <f t="shared" si="5"/>
        <v>100</v>
      </c>
      <c r="L31" s="1476"/>
      <c r="M31" s="1493">
        <v>1478</v>
      </c>
      <c r="N31" s="1340">
        <v>2208</v>
      </c>
      <c r="O31" s="1677">
        <v>3656</v>
      </c>
    </row>
    <row r="32" spans="1:15" x14ac:dyDescent="0.3">
      <c r="A32" s="841" t="s">
        <v>758</v>
      </c>
      <c r="B32" s="1673">
        <v>557</v>
      </c>
      <c r="C32" s="1348">
        <v>0</v>
      </c>
      <c r="D32" s="1346">
        <v>0</v>
      </c>
      <c r="E32" s="1689">
        <v>0</v>
      </c>
      <c r="F32" s="1346">
        <v>0</v>
      </c>
      <c r="G32" s="1492">
        <f t="shared" si="6"/>
        <v>0</v>
      </c>
      <c r="H32" s="1512">
        <f t="shared" si="7"/>
        <v>0</v>
      </c>
      <c r="I32" s="1511">
        <f t="shared" si="7"/>
        <v>0</v>
      </c>
      <c r="J32" s="1381">
        <f t="shared" si="4"/>
        <v>0</v>
      </c>
      <c r="K32" s="1676" t="e">
        <f t="shared" si="5"/>
        <v>#DIV/0!</v>
      </c>
      <c r="L32" s="1476"/>
      <c r="M32" s="1493">
        <v>0</v>
      </c>
      <c r="N32" s="1340">
        <v>0</v>
      </c>
      <c r="O32" s="1677">
        <v>0</v>
      </c>
    </row>
    <row r="33" spans="1:15" x14ac:dyDescent="0.3">
      <c r="A33" s="841" t="s">
        <v>759</v>
      </c>
      <c r="B33" s="1673">
        <v>551</v>
      </c>
      <c r="C33" s="1348">
        <v>27</v>
      </c>
      <c r="D33" s="1346">
        <v>31</v>
      </c>
      <c r="E33" s="1689">
        <v>77</v>
      </c>
      <c r="F33" s="1346">
        <v>8</v>
      </c>
      <c r="G33" s="1492">
        <f t="shared" si="6"/>
        <v>9</v>
      </c>
      <c r="H33" s="1512">
        <f t="shared" si="7"/>
        <v>47</v>
      </c>
      <c r="I33" s="1511">
        <f t="shared" si="7"/>
        <v>13</v>
      </c>
      <c r="J33" s="1381">
        <f t="shared" si="4"/>
        <v>77</v>
      </c>
      <c r="K33" s="1676">
        <f t="shared" si="5"/>
        <v>100</v>
      </c>
      <c r="L33" s="1476"/>
      <c r="M33" s="1493">
        <v>17</v>
      </c>
      <c r="N33" s="1340">
        <v>64</v>
      </c>
      <c r="O33" s="1677">
        <v>77</v>
      </c>
    </row>
    <row r="34" spans="1:15" ht="12.9" thickBot="1" x14ac:dyDescent="0.35">
      <c r="A34" s="923" t="s">
        <v>760</v>
      </c>
      <c r="B34" s="1690" t="s">
        <v>761</v>
      </c>
      <c r="C34" s="1368">
        <v>317</v>
      </c>
      <c r="D34" s="1352">
        <v>120</v>
      </c>
      <c r="E34" s="1691">
        <v>343</v>
      </c>
      <c r="F34" s="1692">
        <v>0</v>
      </c>
      <c r="G34" s="1492">
        <f t="shared" si="6"/>
        <v>5</v>
      </c>
      <c r="H34" s="1512">
        <f t="shared" si="7"/>
        <v>21</v>
      </c>
      <c r="I34" s="1693">
        <f t="shared" si="7"/>
        <v>251</v>
      </c>
      <c r="J34" s="1391">
        <f t="shared" si="4"/>
        <v>277</v>
      </c>
      <c r="K34" s="1683">
        <f t="shared" si="5"/>
        <v>80.75801749271136</v>
      </c>
      <c r="L34" s="1476"/>
      <c r="M34" s="1504">
        <v>5</v>
      </c>
      <c r="N34" s="1365">
        <v>26</v>
      </c>
      <c r="O34" s="1694">
        <v>277</v>
      </c>
    </row>
    <row r="35" spans="1:15" ht="12.9" thickBot="1" x14ac:dyDescent="0.35">
      <c r="A35" s="1695" t="s">
        <v>762</v>
      </c>
      <c r="B35" s="1696"/>
      <c r="C35" s="1358">
        <f t="shared" ref="C35" si="8">SUM(C25:C34)</f>
        <v>13565</v>
      </c>
      <c r="D35" s="1697">
        <f t="shared" ref="D35:I35" si="9">SUM(D25:D34)</f>
        <v>13150</v>
      </c>
      <c r="E35" s="1697">
        <f t="shared" si="9"/>
        <v>15826</v>
      </c>
      <c r="F35" s="1697">
        <f t="shared" si="9"/>
        <v>2710</v>
      </c>
      <c r="G35" s="1697">
        <f t="shared" si="9"/>
        <v>3304</v>
      </c>
      <c r="H35" s="1697">
        <f t="shared" si="9"/>
        <v>3235</v>
      </c>
      <c r="I35" s="1697">
        <f t="shared" si="9"/>
        <v>6204</v>
      </c>
      <c r="J35" s="1358">
        <f t="shared" si="4"/>
        <v>15453</v>
      </c>
      <c r="K35" s="1698">
        <f t="shared" si="5"/>
        <v>97.643118918235814</v>
      </c>
      <c r="L35" s="1476"/>
      <c r="M35" s="1358">
        <f>SUM(M25:M34)</f>
        <v>6014</v>
      </c>
      <c r="N35" s="1358">
        <f t="shared" ref="N35:O35" si="10">SUM(N25:N34)</f>
        <v>9249</v>
      </c>
      <c r="O35" s="1358">
        <f t="shared" si="10"/>
        <v>15453</v>
      </c>
    </row>
    <row r="36" spans="1:15" x14ac:dyDescent="0.3">
      <c r="A36" s="939" t="s">
        <v>763</v>
      </c>
      <c r="B36" s="1668">
        <v>601</v>
      </c>
      <c r="C36" s="1364">
        <v>0</v>
      </c>
      <c r="D36" s="1363">
        <v>0</v>
      </c>
      <c r="E36" s="1686">
        <v>0</v>
      </c>
      <c r="F36" s="1321">
        <v>0</v>
      </c>
      <c r="G36" s="1492">
        <f t="shared" si="6"/>
        <v>0</v>
      </c>
      <c r="H36" s="1512">
        <f t="shared" si="7"/>
        <v>0</v>
      </c>
      <c r="I36" s="1474">
        <f t="shared" si="7"/>
        <v>0</v>
      </c>
      <c r="J36" s="1371">
        <f t="shared" si="4"/>
        <v>0</v>
      </c>
      <c r="K36" s="1671" t="e">
        <f t="shared" si="5"/>
        <v>#DIV/0!</v>
      </c>
      <c r="L36" s="1476"/>
      <c r="M36" s="1500">
        <v>0</v>
      </c>
      <c r="N36" s="1687">
        <v>0</v>
      </c>
      <c r="O36" s="1688">
        <v>0</v>
      </c>
    </row>
    <row r="37" spans="1:15" x14ac:dyDescent="0.3">
      <c r="A37" s="941" t="s">
        <v>764</v>
      </c>
      <c r="B37" s="1673">
        <v>602</v>
      </c>
      <c r="C37" s="1348">
        <v>455</v>
      </c>
      <c r="D37" s="1346">
        <v>640</v>
      </c>
      <c r="E37" s="1689">
        <v>610</v>
      </c>
      <c r="F37" s="1346">
        <v>75</v>
      </c>
      <c r="G37" s="1492">
        <f t="shared" si="6"/>
        <v>205</v>
      </c>
      <c r="H37" s="1512">
        <f t="shared" si="7"/>
        <v>83</v>
      </c>
      <c r="I37" s="1511">
        <f t="shared" si="7"/>
        <v>243</v>
      </c>
      <c r="J37" s="1381">
        <f t="shared" si="4"/>
        <v>606</v>
      </c>
      <c r="K37" s="1676">
        <f t="shared" si="5"/>
        <v>99.344262295081961</v>
      </c>
      <c r="L37" s="1476"/>
      <c r="M37" s="1493">
        <v>280</v>
      </c>
      <c r="N37" s="1340">
        <v>363</v>
      </c>
      <c r="O37" s="1677">
        <v>606</v>
      </c>
    </row>
    <row r="38" spans="1:15" x14ac:dyDescent="0.3">
      <c r="A38" s="941" t="s">
        <v>765</v>
      </c>
      <c r="B38" s="1673">
        <v>604</v>
      </c>
      <c r="C38" s="1348">
        <v>0</v>
      </c>
      <c r="D38" s="1346"/>
      <c r="E38" s="1689">
        <v>0</v>
      </c>
      <c r="F38" s="1346">
        <v>0</v>
      </c>
      <c r="G38" s="1492">
        <f t="shared" si="6"/>
        <v>0</v>
      </c>
      <c r="H38" s="1512">
        <f t="shared" si="7"/>
        <v>0</v>
      </c>
      <c r="I38" s="1511">
        <f t="shared" si="7"/>
        <v>0</v>
      </c>
      <c r="J38" s="1381">
        <f t="shared" si="4"/>
        <v>0</v>
      </c>
      <c r="K38" s="1676" t="e">
        <f t="shared" si="5"/>
        <v>#DIV/0!</v>
      </c>
      <c r="L38" s="1476"/>
      <c r="M38" s="1493">
        <v>0</v>
      </c>
      <c r="N38" s="1340">
        <v>0</v>
      </c>
      <c r="O38" s="1677">
        <v>0</v>
      </c>
    </row>
    <row r="39" spans="1:15" x14ac:dyDescent="0.3">
      <c r="A39" s="941" t="s">
        <v>766</v>
      </c>
      <c r="B39" s="1673" t="s">
        <v>767</v>
      </c>
      <c r="C39" s="1348">
        <v>13159</v>
      </c>
      <c r="D39" s="1346">
        <v>12330</v>
      </c>
      <c r="E39" s="1689">
        <v>14981</v>
      </c>
      <c r="F39" s="1346">
        <v>2802</v>
      </c>
      <c r="G39" s="1492">
        <f t="shared" si="6"/>
        <v>3228</v>
      </c>
      <c r="H39" s="1512">
        <f t="shared" si="7"/>
        <v>3147</v>
      </c>
      <c r="I39" s="1511">
        <f t="shared" si="7"/>
        <v>5804</v>
      </c>
      <c r="J39" s="1381">
        <f t="shared" si="4"/>
        <v>14981</v>
      </c>
      <c r="K39" s="1676">
        <f t="shared" si="5"/>
        <v>100</v>
      </c>
      <c r="L39" s="1476"/>
      <c r="M39" s="1493">
        <v>6030</v>
      </c>
      <c r="N39" s="1340">
        <v>9177</v>
      </c>
      <c r="O39" s="1677">
        <v>14981</v>
      </c>
    </row>
    <row r="40" spans="1:15" ht="12.9" thickBot="1" x14ac:dyDescent="0.35">
      <c r="A40" s="942" t="s">
        <v>768</v>
      </c>
      <c r="B40" s="1690" t="s">
        <v>769</v>
      </c>
      <c r="C40" s="1368">
        <v>179</v>
      </c>
      <c r="D40" s="1352">
        <v>180</v>
      </c>
      <c r="E40" s="1691">
        <v>235</v>
      </c>
      <c r="F40" s="1692">
        <v>23</v>
      </c>
      <c r="G40" s="1503">
        <f t="shared" si="6"/>
        <v>76</v>
      </c>
      <c r="H40" s="1512">
        <f t="shared" si="7"/>
        <v>22</v>
      </c>
      <c r="I40" s="1693">
        <f t="shared" si="7"/>
        <v>118</v>
      </c>
      <c r="J40" s="1391">
        <f t="shared" si="4"/>
        <v>239</v>
      </c>
      <c r="K40" s="1699">
        <f t="shared" si="5"/>
        <v>101.70212765957447</v>
      </c>
      <c r="L40" s="1476"/>
      <c r="M40" s="1504">
        <v>99</v>
      </c>
      <c r="N40" s="1365">
        <v>121</v>
      </c>
      <c r="O40" s="1694">
        <v>239</v>
      </c>
    </row>
    <row r="41" spans="1:15" ht="12.9" thickBot="1" x14ac:dyDescent="0.35">
      <c r="A41" s="1695" t="s">
        <v>770</v>
      </c>
      <c r="B41" s="1696" t="s">
        <v>729</v>
      </c>
      <c r="C41" s="1358">
        <f>SUM(C36:C40)</f>
        <v>13793</v>
      </c>
      <c r="D41" s="1697">
        <f t="shared" ref="D41:I41" si="11">SUM(D36:D40)</f>
        <v>13150</v>
      </c>
      <c r="E41" s="1697">
        <f t="shared" si="11"/>
        <v>15826</v>
      </c>
      <c r="F41" s="1358">
        <f t="shared" si="11"/>
        <v>2900</v>
      </c>
      <c r="G41" s="1700">
        <f t="shared" si="11"/>
        <v>3509</v>
      </c>
      <c r="H41" s="1358">
        <f t="shared" si="11"/>
        <v>3252</v>
      </c>
      <c r="I41" s="1701">
        <f t="shared" si="11"/>
        <v>6165</v>
      </c>
      <c r="J41" s="1358">
        <f t="shared" si="4"/>
        <v>15826</v>
      </c>
      <c r="K41" s="1698">
        <f t="shared" si="5"/>
        <v>100</v>
      </c>
      <c r="L41" s="1476"/>
      <c r="M41" s="1358">
        <f>SUM(M36:M40)</f>
        <v>6409</v>
      </c>
      <c r="N41" s="1360">
        <f>SUM(N36:N40)</f>
        <v>9661</v>
      </c>
      <c r="O41" s="1358">
        <f>SUM(O36:O40)</f>
        <v>15826</v>
      </c>
    </row>
    <row r="42" spans="1:15" s="1520" customFormat="1" ht="5.25" customHeight="1" thickBot="1" x14ac:dyDescent="0.35">
      <c r="A42" s="1428"/>
      <c r="B42" s="1702"/>
      <c r="C42" s="1703"/>
      <c r="D42" s="1704"/>
      <c r="E42" s="1704"/>
      <c r="F42" s="1516"/>
      <c r="G42" s="1517"/>
      <c r="H42" s="1518"/>
      <c r="I42" s="1517"/>
      <c r="J42" s="1705"/>
      <c r="K42" s="1706"/>
      <c r="L42" s="1519"/>
      <c r="M42" s="1516"/>
      <c r="N42" s="1703"/>
      <c r="O42" s="1703"/>
    </row>
    <row r="43" spans="1:15" ht="12.9" thickBot="1" x14ac:dyDescent="0.35">
      <c r="A43" s="1707" t="s">
        <v>771</v>
      </c>
      <c r="B43" s="1696" t="s">
        <v>729</v>
      </c>
      <c r="C43" s="1358">
        <f>C41-C39</f>
        <v>634</v>
      </c>
      <c r="D43" s="1359">
        <f t="shared" ref="D43:I43" si="12">D41-D39</f>
        <v>820</v>
      </c>
      <c r="E43" s="1359">
        <f t="shared" si="12"/>
        <v>845</v>
      </c>
      <c r="F43" s="1358">
        <f t="shared" si="12"/>
        <v>98</v>
      </c>
      <c r="G43" s="1708">
        <f t="shared" si="12"/>
        <v>281</v>
      </c>
      <c r="H43" s="1358">
        <f t="shared" si="12"/>
        <v>105</v>
      </c>
      <c r="I43" s="1360">
        <f t="shared" si="12"/>
        <v>361</v>
      </c>
      <c r="J43" s="1709">
        <f t="shared" si="4"/>
        <v>845</v>
      </c>
      <c r="K43" s="1671">
        <f t="shared" si="5"/>
        <v>100</v>
      </c>
      <c r="L43" s="1476"/>
      <c r="M43" s="1358">
        <f>M41-M39</f>
        <v>379</v>
      </c>
      <c r="N43" s="1360">
        <f>N41-N39</f>
        <v>484</v>
      </c>
      <c r="O43" s="1358">
        <f>O41-O39</f>
        <v>845</v>
      </c>
    </row>
    <row r="44" spans="1:15" ht="12.9" thickBot="1" x14ac:dyDescent="0.35">
      <c r="A44" s="1695" t="s">
        <v>772</v>
      </c>
      <c r="B44" s="1696" t="s">
        <v>729</v>
      </c>
      <c r="C44" s="1710">
        <f>C41-C35</f>
        <v>228</v>
      </c>
      <c r="D44" s="1711">
        <f t="shared" ref="D44:I44" si="13">D41-D35</f>
        <v>0</v>
      </c>
      <c r="E44" s="1711">
        <f t="shared" si="13"/>
        <v>0</v>
      </c>
      <c r="F44" s="1710">
        <f t="shared" si="13"/>
        <v>190</v>
      </c>
      <c r="G44" s="1712">
        <f t="shared" si="13"/>
        <v>205</v>
      </c>
      <c r="H44" s="1710">
        <f t="shared" si="13"/>
        <v>17</v>
      </c>
      <c r="I44" s="1713">
        <f t="shared" si="13"/>
        <v>-39</v>
      </c>
      <c r="J44" s="1714">
        <f t="shared" si="4"/>
        <v>373</v>
      </c>
      <c r="K44" s="1715" t="e">
        <f t="shared" si="5"/>
        <v>#DIV/0!</v>
      </c>
      <c r="L44" s="1476"/>
      <c r="M44" s="1358">
        <f>M41-M35</f>
        <v>395</v>
      </c>
      <c r="N44" s="1360">
        <f>N41-N35</f>
        <v>412</v>
      </c>
      <c r="O44" s="1358">
        <f>O41-O35</f>
        <v>373</v>
      </c>
    </row>
    <row r="45" spans="1:15" ht="12.9" thickBot="1" x14ac:dyDescent="0.35">
      <c r="A45" s="1716" t="s">
        <v>773</v>
      </c>
      <c r="B45" s="1717" t="s">
        <v>729</v>
      </c>
      <c r="C45" s="1710">
        <f>C44-C39</f>
        <v>-12931</v>
      </c>
      <c r="D45" s="1711">
        <f t="shared" ref="D45:I45" si="14">D44-D39</f>
        <v>-12330</v>
      </c>
      <c r="E45" s="1711">
        <f t="shared" si="14"/>
        <v>-14981</v>
      </c>
      <c r="F45" s="1710">
        <f t="shared" si="14"/>
        <v>-2612</v>
      </c>
      <c r="G45" s="1712">
        <f t="shared" si="14"/>
        <v>-3023</v>
      </c>
      <c r="H45" s="1710">
        <f t="shared" si="14"/>
        <v>-3130</v>
      </c>
      <c r="I45" s="1713">
        <f t="shared" si="14"/>
        <v>-5843</v>
      </c>
      <c r="J45" s="1714">
        <f t="shared" si="4"/>
        <v>-14608</v>
      </c>
      <c r="K45" s="1718">
        <f t="shared" si="5"/>
        <v>97.51017956077699</v>
      </c>
      <c r="L45" s="1476"/>
      <c r="M45" s="1358">
        <f>M44-M39</f>
        <v>-5635</v>
      </c>
      <c r="N45" s="1360">
        <f>N44-N39</f>
        <v>-8765</v>
      </c>
      <c r="O45" s="1358">
        <f>O44-O39</f>
        <v>-14608</v>
      </c>
    </row>
    <row r="47" spans="1:15" ht="14.15" x14ac:dyDescent="0.3">
      <c r="A47" s="1453" t="s">
        <v>774</v>
      </c>
    </row>
    <row r="48" spans="1:15" ht="14.15" x14ac:dyDescent="0.3">
      <c r="A48" s="1453" t="s">
        <v>775</v>
      </c>
    </row>
    <row r="49" spans="1:10" ht="14.15" x14ac:dyDescent="0.3">
      <c r="A49" s="1521" t="s">
        <v>776</v>
      </c>
    </row>
    <row r="50" spans="1:10" s="1523" customFormat="1" ht="14.15" x14ac:dyDescent="0.3">
      <c r="A50" s="1521" t="s">
        <v>777</v>
      </c>
      <c r="B50" s="1522"/>
      <c r="E50" s="1524"/>
      <c r="F50" s="1524"/>
      <c r="G50" s="1524"/>
      <c r="H50" s="1524"/>
      <c r="I50" s="1524"/>
      <c r="J50" s="1524"/>
    </row>
    <row r="51" spans="1:10" s="1523" customFormat="1" ht="14.15" x14ac:dyDescent="0.3">
      <c r="A51" s="1521"/>
      <c r="B51" s="1522"/>
      <c r="E51" s="1524"/>
      <c r="F51" s="1524"/>
      <c r="G51" s="1524"/>
      <c r="H51" s="1524"/>
      <c r="I51" s="1524"/>
      <c r="J51" s="1524"/>
    </row>
    <row r="52" spans="1:10" s="1523" customFormat="1" ht="14.15" x14ac:dyDescent="0.3">
      <c r="A52" s="1521" t="s">
        <v>832</v>
      </c>
      <c r="B52" s="1522"/>
      <c r="E52" s="1524"/>
      <c r="F52" s="1524"/>
      <c r="G52" s="1524"/>
      <c r="H52" s="1524"/>
      <c r="I52" s="1524"/>
      <c r="J52" s="1524"/>
    </row>
    <row r="53" spans="1:10" s="1523" customFormat="1" ht="14.15" x14ac:dyDescent="0.3">
      <c r="A53" s="1521"/>
      <c r="B53" s="1522"/>
      <c r="E53" s="1524"/>
      <c r="F53" s="1524"/>
      <c r="G53" s="1524"/>
      <c r="H53" s="1524"/>
      <c r="I53" s="1524"/>
      <c r="J53" s="1524"/>
    </row>
    <row r="54" spans="1:10" s="1523" customFormat="1" ht="14.15" x14ac:dyDescent="0.3">
      <c r="A54" s="1521"/>
      <c r="B54" s="1522"/>
      <c r="E54" s="1524"/>
      <c r="F54" s="1524"/>
      <c r="G54" s="1524"/>
      <c r="H54" s="1524"/>
      <c r="I54" s="1524"/>
      <c r="J54" s="1524"/>
    </row>
    <row r="56" spans="1:10" x14ac:dyDescent="0.3">
      <c r="A56" s="1456" t="s">
        <v>850</v>
      </c>
    </row>
    <row r="58" spans="1:10" x14ac:dyDescent="0.3">
      <c r="A58" s="1456" t="s">
        <v>851</v>
      </c>
    </row>
  </sheetData>
  <mergeCells count="4">
    <mergeCell ref="C5:O5"/>
    <mergeCell ref="A7:A8"/>
    <mergeCell ref="B7:B8"/>
    <mergeCell ref="F7:I7"/>
  </mergeCell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workbookViewId="0">
      <selection sqref="A1:XFD1048576"/>
    </sheetView>
  </sheetViews>
  <sheetFormatPr defaultColWidth="8.69140625" defaultRowHeight="12.45" x14ac:dyDescent="0.3"/>
  <cols>
    <col min="1" max="1" width="37.69140625" style="660" customWidth="1"/>
    <col min="2" max="2" width="7.3046875" style="964" customWidth="1"/>
    <col min="3" max="4" width="11.53515625" style="791" customWidth="1"/>
    <col min="5" max="5" width="11.53515625" style="965" customWidth="1"/>
    <col min="6" max="6" width="11.3828125" style="965" customWidth="1"/>
    <col min="7" max="7" width="9.84375" style="965" customWidth="1"/>
    <col min="8" max="8" width="9.15234375" style="965" customWidth="1"/>
    <col min="9" max="9" width="9.3046875" style="965" customWidth="1"/>
    <col min="10" max="10" width="9.15234375" style="965" customWidth="1"/>
    <col min="11" max="11" width="12" style="791" customWidth="1"/>
    <col min="12" max="12" width="8.69140625" style="791"/>
    <col min="13" max="13" width="11.84375" style="791" customWidth="1"/>
    <col min="14" max="14" width="12.53515625" style="791" customWidth="1"/>
    <col min="15" max="15" width="11.84375" style="791" customWidth="1"/>
    <col min="16" max="16" width="12" style="791" customWidth="1"/>
    <col min="17" max="16384" width="8.69140625" style="791"/>
  </cols>
  <sheetData>
    <row r="1" spans="1:16" ht="24" customHeight="1" x14ac:dyDescent="0.3">
      <c r="A1" s="1806"/>
      <c r="B1" s="1807"/>
      <c r="C1" s="1807"/>
      <c r="D1" s="1807"/>
      <c r="E1" s="1807"/>
      <c r="F1" s="1807"/>
      <c r="G1" s="1807"/>
      <c r="H1" s="1807"/>
      <c r="I1" s="1807"/>
      <c r="J1" s="1807"/>
      <c r="K1" s="1807"/>
      <c r="L1" s="1807"/>
      <c r="M1" s="1807"/>
      <c r="N1" s="1807"/>
      <c r="O1" s="1807"/>
      <c r="P1" s="1309"/>
    </row>
    <row r="2" spans="1:16" x14ac:dyDescent="0.3">
      <c r="B2" s="660"/>
      <c r="C2" s="660"/>
      <c r="D2" s="660"/>
      <c r="E2" s="661"/>
      <c r="F2" s="661"/>
      <c r="G2" s="661"/>
      <c r="H2" s="661"/>
      <c r="I2" s="661"/>
      <c r="J2" s="661"/>
      <c r="K2" s="660"/>
      <c r="L2" s="660"/>
      <c r="M2" s="660"/>
      <c r="N2" s="660"/>
      <c r="O2" s="662"/>
    </row>
    <row r="3" spans="1:16" ht="17.600000000000001" x14ac:dyDescent="0.3">
      <c r="A3" s="793" t="s">
        <v>783</v>
      </c>
      <c r="B3" s="660"/>
      <c r="C3" s="660"/>
      <c r="D3" s="660"/>
      <c r="E3" s="661"/>
      <c r="F3" s="664"/>
      <c r="G3" s="664"/>
      <c r="H3" s="661"/>
      <c r="I3" s="661"/>
      <c r="J3" s="661"/>
      <c r="K3" s="660"/>
      <c r="L3" s="660"/>
      <c r="M3" s="660"/>
      <c r="N3" s="660"/>
      <c r="O3" s="660"/>
    </row>
    <row r="4" spans="1:16" ht="21.75" customHeight="1" x14ac:dyDescent="0.3">
      <c r="A4" s="1310"/>
      <c r="B4" s="660"/>
      <c r="C4" s="660"/>
      <c r="D4" s="660"/>
      <c r="E4" s="661"/>
      <c r="F4" s="664"/>
      <c r="G4" s="664"/>
      <c r="H4" s="661"/>
      <c r="I4" s="661"/>
      <c r="J4" s="661"/>
      <c r="K4" s="660"/>
      <c r="L4" s="660"/>
      <c r="M4" s="660"/>
      <c r="N4" s="660"/>
      <c r="O4" s="660"/>
    </row>
    <row r="5" spans="1:16" x14ac:dyDescent="0.3">
      <c r="A5" s="666"/>
      <c r="B5" s="660"/>
      <c r="C5" s="660"/>
      <c r="D5" s="660"/>
      <c r="E5" s="661"/>
      <c r="F5" s="664"/>
      <c r="G5" s="664"/>
      <c r="H5" s="661"/>
      <c r="I5" s="661"/>
      <c r="J5" s="661"/>
      <c r="K5" s="660"/>
      <c r="L5" s="660"/>
      <c r="M5" s="660"/>
      <c r="N5" s="660"/>
      <c r="O5" s="660"/>
    </row>
    <row r="6" spans="1:16" ht="6" customHeight="1" x14ac:dyDescent="0.3">
      <c r="B6" s="667"/>
      <c r="C6" s="667"/>
      <c r="D6" s="660"/>
      <c r="E6" s="661"/>
      <c r="F6" s="664"/>
      <c r="G6" s="664"/>
      <c r="H6" s="661"/>
      <c r="I6" s="661"/>
      <c r="J6" s="661"/>
      <c r="K6" s="660"/>
      <c r="L6" s="660"/>
      <c r="M6" s="660"/>
      <c r="N6" s="660"/>
      <c r="O6" s="660"/>
    </row>
    <row r="7" spans="1:16" ht="24.75" customHeight="1" x14ac:dyDescent="0.3">
      <c r="A7" s="794" t="s">
        <v>706</v>
      </c>
      <c r="B7" s="1311"/>
      <c r="C7" s="1808" t="s">
        <v>852</v>
      </c>
      <c r="D7" s="1808"/>
      <c r="E7" s="1808"/>
      <c r="F7" s="1808"/>
      <c r="G7" s="1809"/>
      <c r="H7" s="1809"/>
      <c r="I7" s="1809"/>
      <c r="J7" s="1809"/>
      <c r="K7" s="1809"/>
      <c r="L7" s="1810"/>
      <c r="M7" s="1810"/>
      <c r="N7" s="1810"/>
      <c r="O7" s="1810"/>
    </row>
    <row r="8" spans="1:16" ht="23.25" customHeight="1" thickBot="1" x14ac:dyDescent="0.35">
      <c r="A8" s="666" t="s">
        <v>708</v>
      </c>
      <c r="B8" s="660"/>
      <c r="C8" s="660"/>
      <c r="D8" s="660"/>
      <c r="E8" s="661"/>
      <c r="F8" s="664"/>
      <c r="G8" s="664"/>
      <c r="H8" s="661"/>
      <c r="I8" s="661"/>
      <c r="J8" s="661"/>
      <c r="K8" s="660"/>
      <c r="L8" s="660"/>
      <c r="M8" s="660"/>
      <c r="N8" s="660"/>
      <c r="O8" s="660"/>
    </row>
    <row r="9" spans="1:16" ht="12.9" thickBot="1" x14ac:dyDescent="0.35">
      <c r="A9" s="1759" t="s">
        <v>709</v>
      </c>
      <c r="B9" s="1785" t="s">
        <v>710</v>
      </c>
      <c r="C9" s="1312" t="s">
        <v>0</v>
      </c>
      <c r="D9" s="670" t="s">
        <v>711</v>
      </c>
      <c r="E9" s="671" t="s">
        <v>712</v>
      </c>
      <c r="F9" s="1813" t="s">
        <v>713</v>
      </c>
      <c r="G9" s="1788"/>
      <c r="H9" s="1788"/>
      <c r="I9" s="1789"/>
      <c r="J9" s="670" t="s">
        <v>714</v>
      </c>
      <c r="K9" s="671" t="s">
        <v>715</v>
      </c>
      <c r="M9" s="1313" t="s">
        <v>716</v>
      </c>
      <c r="N9" s="1313" t="s">
        <v>717</v>
      </c>
      <c r="O9" s="1313" t="s">
        <v>716</v>
      </c>
    </row>
    <row r="10" spans="1:16" ht="12.9" thickBot="1" x14ac:dyDescent="0.35">
      <c r="A10" s="1831"/>
      <c r="B10" s="1832"/>
      <c r="C10" s="677" t="s">
        <v>718</v>
      </c>
      <c r="D10" s="674">
        <v>2021</v>
      </c>
      <c r="E10" s="677">
        <v>2021</v>
      </c>
      <c r="F10" s="675" t="s">
        <v>719</v>
      </c>
      <c r="G10" s="676" t="s">
        <v>720</v>
      </c>
      <c r="H10" s="676" t="s">
        <v>721</v>
      </c>
      <c r="I10" s="1314" t="s">
        <v>722</v>
      </c>
      <c r="J10" s="674" t="s">
        <v>723</v>
      </c>
      <c r="K10" s="677" t="s">
        <v>724</v>
      </c>
      <c r="M10" s="1315" t="s">
        <v>725</v>
      </c>
      <c r="N10" s="1316" t="s">
        <v>726</v>
      </c>
      <c r="O10" s="1316" t="s">
        <v>727</v>
      </c>
    </row>
    <row r="11" spans="1:16" x14ac:dyDescent="0.3">
      <c r="A11" s="805" t="s">
        <v>799</v>
      </c>
      <c r="B11" s="1317"/>
      <c r="C11" s="1318">
        <v>40</v>
      </c>
      <c r="D11" s="356">
        <v>39</v>
      </c>
      <c r="E11" s="1319">
        <v>39</v>
      </c>
      <c r="F11" s="1320">
        <v>38</v>
      </c>
      <c r="G11" s="1321">
        <f t="shared" ref="G11:H23" si="0">M11</f>
        <v>39</v>
      </c>
      <c r="H11" s="1322">
        <f t="shared" si="0"/>
        <v>39</v>
      </c>
      <c r="I11" s="1323"/>
      <c r="J11" s="1324" t="s">
        <v>729</v>
      </c>
      <c r="K11" s="1325" t="s">
        <v>729</v>
      </c>
      <c r="L11" s="816"/>
      <c r="M11" s="1343">
        <v>39</v>
      </c>
      <c r="N11" s="1719">
        <v>39</v>
      </c>
      <c r="O11" s="1318">
        <v>39</v>
      </c>
    </row>
    <row r="12" spans="1:16" ht="12.9" thickBot="1" x14ac:dyDescent="0.35">
      <c r="A12" s="820" t="s">
        <v>800</v>
      </c>
      <c r="B12" s="821"/>
      <c r="C12" s="1329">
        <v>35</v>
      </c>
      <c r="D12" s="371">
        <v>34</v>
      </c>
      <c r="E12" s="1330">
        <v>34</v>
      </c>
      <c r="F12" s="1331">
        <v>34</v>
      </c>
      <c r="G12" s="1720">
        <f t="shared" si="0"/>
        <v>34</v>
      </c>
      <c r="H12" s="1333">
        <f t="shared" si="0"/>
        <v>34.18</v>
      </c>
      <c r="I12" s="1334"/>
      <c r="J12" s="1335"/>
      <c r="K12" s="1336" t="s">
        <v>729</v>
      </c>
      <c r="L12" s="816"/>
      <c r="M12" s="1721">
        <v>34</v>
      </c>
      <c r="N12" s="1722">
        <v>34.18</v>
      </c>
      <c r="O12" s="1329">
        <v>34.18</v>
      </c>
    </row>
    <row r="13" spans="1:16" x14ac:dyDescent="0.3">
      <c r="A13" s="834" t="s">
        <v>786</v>
      </c>
      <c r="B13" s="835" t="s">
        <v>732</v>
      </c>
      <c r="C13" s="1340">
        <v>7379</v>
      </c>
      <c r="D13" s="356" t="s">
        <v>729</v>
      </c>
      <c r="E13" s="1341" t="s">
        <v>729</v>
      </c>
      <c r="F13" s="1341">
        <v>7379</v>
      </c>
      <c r="G13" s="1321">
        <f t="shared" si="0"/>
        <v>7493</v>
      </c>
      <c r="H13" s="1322">
        <f t="shared" si="0"/>
        <v>7543</v>
      </c>
      <c r="I13" s="1323"/>
      <c r="J13" s="1342" t="s">
        <v>729</v>
      </c>
      <c r="K13" s="1342" t="s">
        <v>729</v>
      </c>
      <c r="L13" s="816"/>
      <c r="M13" s="1343">
        <v>7493</v>
      </c>
      <c r="N13" s="1344">
        <v>7543</v>
      </c>
      <c r="O13" s="1340">
        <v>7656</v>
      </c>
    </row>
    <row r="14" spans="1:16" x14ac:dyDescent="0.3">
      <c r="A14" s="841" t="s">
        <v>787</v>
      </c>
      <c r="B14" s="842" t="s">
        <v>734</v>
      </c>
      <c r="C14" s="1340">
        <v>7150</v>
      </c>
      <c r="D14" s="540" t="s">
        <v>729</v>
      </c>
      <c r="E14" s="1345" t="s">
        <v>729</v>
      </c>
      <c r="F14" s="1341">
        <v>7152</v>
      </c>
      <c r="G14" s="1346">
        <f t="shared" si="0"/>
        <v>7113</v>
      </c>
      <c r="H14" s="1347">
        <f t="shared" si="0"/>
        <v>7166</v>
      </c>
      <c r="I14" s="1723"/>
      <c r="J14" s="1342" t="s">
        <v>729</v>
      </c>
      <c r="K14" s="1342" t="s">
        <v>729</v>
      </c>
      <c r="L14" s="816"/>
      <c r="M14" s="1348">
        <v>7113</v>
      </c>
      <c r="N14" s="1344">
        <v>7166</v>
      </c>
      <c r="O14" s="1340">
        <v>7283</v>
      </c>
    </row>
    <row r="15" spans="1:16" x14ac:dyDescent="0.3">
      <c r="A15" s="841" t="s">
        <v>735</v>
      </c>
      <c r="B15" s="842" t="s">
        <v>736</v>
      </c>
      <c r="C15" s="1340">
        <v>85</v>
      </c>
      <c r="D15" s="540" t="s">
        <v>729</v>
      </c>
      <c r="E15" s="1345" t="s">
        <v>729</v>
      </c>
      <c r="F15" s="1341"/>
      <c r="G15" s="1346">
        <f t="shared" si="0"/>
        <v>0</v>
      </c>
      <c r="H15" s="1347">
        <f t="shared" si="0"/>
        <v>0</v>
      </c>
      <c r="I15" s="1723"/>
      <c r="J15" s="1342" t="s">
        <v>729</v>
      </c>
      <c r="K15" s="1342" t="s">
        <v>729</v>
      </c>
      <c r="L15" s="816"/>
      <c r="M15" s="1348"/>
      <c r="N15" s="1344"/>
      <c r="O15" s="1340">
        <v>75</v>
      </c>
    </row>
    <row r="16" spans="1:16" x14ac:dyDescent="0.3">
      <c r="A16" s="841" t="s">
        <v>737</v>
      </c>
      <c r="B16" s="842" t="s">
        <v>729</v>
      </c>
      <c r="C16" s="1340">
        <v>92</v>
      </c>
      <c r="D16" s="540" t="s">
        <v>729</v>
      </c>
      <c r="E16" s="1345" t="s">
        <v>729</v>
      </c>
      <c r="F16" s="1341">
        <v>412</v>
      </c>
      <c r="G16" s="1346">
        <f t="shared" si="0"/>
        <v>275</v>
      </c>
      <c r="H16" s="1347">
        <f t="shared" si="0"/>
        <v>197</v>
      </c>
      <c r="I16" s="1723"/>
      <c r="J16" s="1342" t="s">
        <v>729</v>
      </c>
      <c r="K16" s="1342" t="s">
        <v>729</v>
      </c>
      <c r="L16" s="816"/>
      <c r="M16" s="1348">
        <v>275</v>
      </c>
      <c r="N16" s="1344">
        <v>197</v>
      </c>
      <c r="O16" s="1340">
        <v>68</v>
      </c>
    </row>
    <row r="17" spans="1:15" ht="12.9" thickBot="1" x14ac:dyDescent="0.35">
      <c r="A17" s="848" t="s">
        <v>738</v>
      </c>
      <c r="B17" s="1349" t="s">
        <v>739</v>
      </c>
      <c r="C17" s="1350">
        <v>4133</v>
      </c>
      <c r="D17" s="547" t="s">
        <v>729</v>
      </c>
      <c r="E17" s="1351" t="s">
        <v>729</v>
      </c>
      <c r="F17" s="1341">
        <v>6874</v>
      </c>
      <c r="G17" s="1346">
        <f t="shared" si="0"/>
        <v>9959</v>
      </c>
      <c r="H17" s="1347">
        <f t="shared" si="0"/>
        <v>7955</v>
      </c>
      <c r="I17" s="1723"/>
      <c r="J17" s="1325" t="s">
        <v>729</v>
      </c>
      <c r="K17" s="1325" t="s">
        <v>729</v>
      </c>
      <c r="L17" s="816"/>
      <c r="M17" s="1354">
        <v>9959</v>
      </c>
      <c r="N17" s="1355">
        <v>7955</v>
      </c>
      <c r="O17" s="1350">
        <v>4156</v>
      </c>
    </row>
    <row r="18" spans="1:15" ht="12.9" thickBot="1" x14ac:dyDescent="0.35">
      <c r="A18" s="1356" t="s">
        <v>740</v>
      </c>
      <c r="B18" s="1357"/>
      <c r="C18" s="1358">
        <f t="shared" ref="C18" si="1">C13-C14+C15+C16+C17</f>
        <v>4539</v>
      </c>
      <c r="D18" s="407" t="s">
        <v>729</v>
      </c>
      <c r="E18" s="1359" t="s">
        <v>729</v>
      </c>
      <c r="F18" s="1359">
        <f>F13-F14+F15+F16+F17</f>
        <v>7513</v>
      </c>
      <c r="G18" s="1359">
        <f t="shared" ref="G18:I18" si="2">G13-G14+G15+G16+G17</f>
        <v>10614</v>
      </c>
      <c r="H18" s="1358">
        <f t="shared" si="2"/>
        <v>8529</v>
      </c>
      <c r="I18" s="1708">
        <f t="shared" si="2"/>
        <v>0</v>
      </c>
      <c r="J18" s="1360" t="s">
        <v>729</v>
      </c>
      <c r="K18" s="1360" t="s">
        <v>729</v>
      </c>
      <c r="L18" s="816"/>
      <c r="M18" s="1358">
        <f>M13-M14+M15+M16+M17</f>
        <v>10614</v>
      </c>
      <c r="N18" s="1358">
        <f t="shared" ref="N18:O18" si="3">N13-N14+N15+N16+N17</f>
        <v>8529</v>
      </c>
      <c r="O18" s="1358">
        <f t="shared" si="3"/>
        <v>4672</v>
      </c>
    </row>
    <row r="19" spans="1:15" x14ac:dyDescent="0.3">
      <c r="A19" s="848" t="s">
        <v>741</v>
      </c>
      <c r="B19" s="1361">
        <v>401</v>
      </c>
      <c r="C19" s="1350">
        <v>229</v>
      </c>
      <c r="D19" s="356" t="s">
        <v>729</v>
      </c>
      <c r="E19" s="1341" t="s">
        <v>729</v>
      </c>
      <c r="F19" s="1362">
        <v>227</v>
      </c>
      <c r="G19" s="1346">
        <f t="shared" si="0"/>
        <v>380</v>
      </c>
      <c r="H19" s="1347">
        <f t="shared" si="0"/>
        <v>377</v>
      </c>
      <c r="I19" s="1723"/>
      <c r="J19" s="1325" t="s">
        <v>729</v>
      </c>
      <c r="K19" s="1325" t="s">
        <v>729</v>
      </c>
      <c r="L19" s="816"/>
      <c r="M19" s="1364">
        <v>380</v>
      </c>
      <c r="N19" s="1355">
        <v>377</v>
      </c>
      <c r="O19" s="1350">
        <v>373</v>
      </c>
    </row>
    <row r="20" spans="1:15" x14ac:dyDescent="0.3">
      <c r="A20" s="841" t="s">
        <v>742</v>
      </c>
      <c r="B20" s="842" t="s">
        <v>743</v>
      </c>
      <c r="C20" s="1340">
        <v>747</v>
      </c>
      <c r="D20" s="540" t="s">
        <v>729</v>
      </c>
      <c r="E20" s="1345" t="s">
        <v>729</v>
      </c>
      <c r="F20" s="1345">
        <v>740</v>
      </c>
      <c r="G20" s="1346">
        <f t="shared" si="0"/>
        <v>787</v>
      </c>
      <c r="H20" s="1347">
        <f t="shared" si="0"/>
        <v>757</v>
      </c>
      <c r="I20" s="1723"/>
      <c r="J20" s="1342" t="s">
        <v>729</v>
      </c>
      <c r="K20" s="1342" t="s">
        <v>729</v>
      </c>
      <c r="L20" s="816"/>
      <c r="M20" s="1348">
        <v>787</v>
      </c>
      <c r="N20" s="1344">
        <v>757</v>
      </c>
      <c r="O20" s="1340">
        <v>774</v>
      </c>
    </row>
    <row r="21" spans="1:15" x14ac:dyDescent="0.3">
      <c r="A21" s="841" t="s">
        <v>744</v>
      </c>
      <c r="B21" s="842" t="s">
        <v>729</v>
      </c>
      <c r="C21" s="1340"/>
      <c r="D21" s="540" t="s">
        <v>729</v>
      </c>
      <c r="E21" s="1345" t="s">
        <v>729</v>
      </c>
      <c r="F21" s="1345"/>
      <c r="G21" s="1346">
        <f t="shared" si="0"/>
        <v>0</v>
      </c>
      <c r="H21" s="1347">
        <f t="shared" si="0"/>
        <v>0</v>
      </c>
      <c r="I21" s="1723"/>
      <c r="J21" s="1342" t="s">
        <v>729</v>
      </c>
      <c r="K21" s="1342" t="s">
        <v>729</v>
      </c>
      <c r="L21" s="816"/>
      <c r="M21" s="1348"/>
      <c r="N21" s="1344"/>
      <c r="O21" s="1340"/>
    </row>
    <row r="22" spans="1:15" x14ac:dyDescent="0.3">
      <c r="A22" s="841" t="s">
        <v>745</v>
      </c>
      <c r="B22" s="842" t="s">
        <v>729</v>
      </c>
      <c r="C22" s="1340">
        <v>3341</v>
      </c>
      <c r="D22" s="540" t="s">
        <v>729</v>
      </c>
      <c r="E22" s="1345" t="s">
        <v>729</v>
      </c>
      <c r="F22" s="1345">
        <v>6094</v>
      </c>
      <c r="G22" s="1346">
        <f t="shared" si="0"/>
        <v>8871</v>
      </c>
      <c r="H22" s="1347">
        <f t="shared" si="0"/>
        <v>6970</v>
      </c>
      <c r="I22" s="1723"/>
      <c r="J22" s="1342" t="s">
        <v>729</v>
      </c>
      <c r="K22" s="1342" t="s">
        <v>729</v>
      </c>
      <c r="L22" s="816"/>
      <c r="M22" s="1348">
        <v>8871</v>
      </c>
      <c r="N22" s="1344">
        <v>6970</v>
      </c>
      <c r="O22" s="1340">
        <v>3272</v>
      </c>
    </row>
    <row r="23" spans="1:15" ht="12.9" thickBot="1" x14ac:dyDescent="0.35">
      <c r="A23" s="820" t="s">
        <v>746</v>
      </c>
      <c r="B23" s="866" t="s">
        <v>729</v>
      </c>
      <c r="C23" s="1365"/>
      <c r="D23" s="547" t="s">
        <v>729</v>
      </c>
      <c r="E23" s="1351" t="s">
        <v>729</v>
      </c>
      <c r="F23" s="1351"/>
      <c r="G23" s="1366">
        <f t="shared" si="0"/>
        <v>0</v>
      </c>
      <c r="H23" s="1353">
        <f t="shared" si="0"/>
        <v>0</v>
      </c>
      <c r="I23" s="1724"/>
      <c r="J23" s="1367" t="s">
        <v>729</v>
      </c>
      <c r="K23" s="1367" t="s">
        <v>729</v>
      </c>
      <c r="L23" s="816"/>
      <c r="M23" s="1368"/>
      <c r="N23" s="1369"/>
      <c r="O23" s="1365"/>
    </row>
    <row r="24" spans="1:15" x14ac:dyDescent="0.3">
      <c r="A24" s="874" t="s">
        <v>747</v>
      </c>
      <c r="B24" s="1725" t="s">
        <v>729</v>
      </c>
      <c r="C24" s="1371">
        <v>23776</v>
      </c>
      <c r="D24" s="427">
        <v>23966</v>
      </c>
      <c r="E24" s="1670">
        <v>25911</v>
      </c>
      <c r="F24" s="1669">
        <v>5129</v>
      </c>
      <c r="G24" s="1374">
        <f>M24-F24</f>
        <v>5148</v>
      </c>
      <c r="H24" s="1375">
        <f>N24-M24</f>
        <v>6743</v>
      </c>
      <c r="I24" s="1322">
        <f>O24-N24</f>
        <v>8891</v>
      </c>
      <c r="J24" s="1371">
        <f>SUM(F24:I24)</f>
        <v>25911</v>
      </c>
      <c r="K24" s="1671">
        <f t="shared" ref="K24:K47" si="4">(J24/E24)*100</f>
        <v>100</v>
      </c>
      <c r="L24" s="816"/>
      <c r="M24" s="1343">
        <v>10277</v>
      </c>
      <c r="N24" s="1726">
        <v>17020</v>
      </c>
      <c r="O24" s="1343">
        <v>25911</v>
      </c>
    </row>
    <row r="25" spans="1:15" x14ac:dyDescent="0.3">
      <c r="A25" s="841" t="s">
        <v>748</v>
      </c>
      <c r="B25" s="1673" t="s">
        <v>729</v>
      </c>
      <c r="C25" s="1381"/>
      <c r="D25" s="438"/>
      <c r="E25" s="1675"/>
      <c r="F25" s="1674"/>
      <c r="G25" s="1727">
        <f t="shared" ref="G25:G42" si="5">M25-F25</f>
        <v>0</v>
      </c>
      <c r="H25" s="1385">
        <f t="shared" ref="H25:I42" si="6">N25-M25</f>
        <v>0</v>
      </c>
      <c r="I25" s="1403"/>
      <c r="J25" s="1381">
        <f t="shared" ref="J25:J47" si="7">SUM(F25:I25)</f>
        <v>0</v>
      </c>
      <c r="K25" s="1676" t="e">
        <f t="shared" si="4"/>
        <v>#DIV/0!</v>
      </c>
      <c r="L25" s="816"/>
      <c r="M25" s="1348"/>
      <c r="N25" s="1344"/>
      <c r="O25" s="1348"/>
    </row>
    <row r="26" spans="1:15" ht="12.9" thickBot="1" x14ac:dyDescent="0.35">
      <c r="A26" s="820" t="s">
        <v>749</v>
      </c>
      <c r="B26" s="1678">
        <v>672</v>
      </c>
      <c r="C26" s="1391">
        <v>350</v>
      </c>
      <c r="D26" s="447">
        <v>540</v>
      </c>
      <c r="E26" s="1680">
        <v>540</v>
      </c>
      <c r="F26" s="1681">
        <v>135</v>
      </c>
      <c r="G26" s="1728">
        <f t="shared" si="5"/>
        <v>135</v>
      </c>
      <c r="H26" s="1395">
        <f t="shared" si="6"/>
        <v>135</v>
      </c>
      <c r="I26" s="1423">
        <f t="shared" si="6"/>
        <v>135</v>
      </c>
      <c r="J26" s="1391">
        <f t="shared" si="7"/>
        <v>540</v>
      </c>
      <c r="K26" s="1683">
        <f t="shared" si="4"/>
        <v>100</v>
      </c>
      <c r="L26" s="816"/>
      <c r="M26" s="1354">
        <v>270</v>
      </c>
      <c r="N26" s="1729">
        <v>405</v>
      </c>
      <c r="O26" s="1354">
        <v>540</v>
      </c>
    </row>
    <row r="27" spans="1:15" x14ac:dyDescent="0.3">
      <c r="A27" s="834" t="s">
        <v>750</v>
      </c>
      <c r="B27" s="1668">
        <v>501</v>
      </c>
      <c r="C27" s="1364">
        <v>311</v>
      </c>
      <c r="D27" s="455">
        <v>421</v>
      </c>
      <c r="E27" s="1686">
        <v>240</v>
      </c>
      <c r="F27" s="1363">
        <v>119</v>
      </c>
      <c r="G27" s="1403">
        <f t="shared" si="5"/>
        <v>34</v>
      </c>
      <c r="H27" s="1403">
        <f t="shared" si="6"/>
        <v>66</v>
      </c>
      <c r="I27" s="1403">
        <f t="shared" si="6"/>
        <v>21</v>
      </c>
      <c r="J27" s="1730">
        <f t="shared" si="7"/>
        <v>240</v>
      </c>
      <c r="K27" s="1731">
        <f t="shared" si="4"/>
        <v>100</v>
      </c>
      <c r="L27" s="816"/>
      <c r="M27" s="1364">
        <v>153</v>
      </c>
      <c r="N27" s="1732">
        <v>219</v>
      </c>
      <c r="O27" s="1364">
        <v>240</v>
      </c>
    </row>
    <row r="28" spans="1:15" x14ac:dyDescent="0.3">
      <c r="A28" s="841" t="s">
        <v>751</v>
      </c>
      <c r="B28" s="1673">
        <v>502</v>
      </c>
      <c r="C28" s="1348">
        <v>322</v>
      </c>
      <c r="D28" s="462">
        <v>418</v>
      </c>
      <c r="E28" s="1689">
        <v>350</v>
      </c>
      <c r="F28" s="1346">
        <v>115</v>
      </c>
      <c r="G28" s="1403">
        <f t="shared" si="5"/>
        <v>76</v>
      </c>
      <c r="H28" s="1403">
        <f t="shared" si="6"/>
        <v>63</v>
      </c>
      <c r="I28" s="1403">
        <f t="shared" si="6"/>
        <v>96</v>
      </c>
      <c r="J28" s="1381">
        <f t="shared" si="7"/>
        <v>350</v>
      </c>
      <c r="K28" s="1676">
        <f t="shared" si="4"/>
        <v>100</v>
      </c>
      <c r="L28" s="816"/>
      <c r="M28" s="1348">
        <v>191</v>
      </c>
      <c r="N28" s="1344">
        <v>254</v>
      </c>
      <c r="O28" s="1348">
        <v>350</v>
      </c>
    </row>
    <row r="29" spans="1:15" x14ac:dyDescent="0.3">
      <c r="A29" s="841" t="s">
        <v>752</v>
      </c>
      <c r="B29" s="1673">
        <v>504</v>
      </c>
      <c r="C29" s="1348"/>
      <c r="D29" s="462"/>
      <c r="E29" s="1689"/>
      <c r="F29" s="1346"/>
      <c r="G29" s="1403">
        <f t="shared" si="5"/>
        <v>0</v>
      </c>
      <c r="H29" s="1403">
        <f t="shared" si="6"/>
        <v>0</v>
      </c>
      <c r="I29" s="1403">
        <f t="shared" si="6"/>
        <v>0</v>
      </c>
      <c r="J29" s="1381">
        <f t="shared" si="7"/>
        <v>0</v>
      </c>
      <c r="K29" s="1676" t="e">
        <f t="shared" si="4"/>
        <v>#DIV/0!</v>
      </c>
      <c r="L29" s="816"/>
      <c r="M29" s="1348"/>
      <c r="N29" s="1344"/>
      <c r="O29" s="1348"/>
    </row>
    <row r="30" spans="1:15" x14ac:dyDescent="0.3">
      <c r="A30" s="841" t="s">
        <v>753</v>
      </c>
      <c r="B30" s="1673">
        <v>511</v>
      </c>
      <c r="C30" s="1348">
        <v>282</v>
      </c>
      <c r="D30" s="462">
        <v>172</v>
      </c>
      <c r="E30" s="1689">
        <v>289</v>
      </c>
      <c r="F30" s="1346">
        <v>9</v>
      </c>
      <c r="G30" s="1403">
        <f t="shared" si="5"/>
        <v>47</v>
      </c>
      <c r="H30" s="1403">
        <f t="shared" si="6"/>
        <v>116</v>
      </c>
      <c r="I30" s="1403">
        <f t="shared" si="6"/>
        <v>117</v>
      </c>
      <c r="J30" s="1381">
        <f t="shared" si="7"/>
        <v>289</v>
      </c>
      <c r="K30" s="1676">
        <f t="shared" si="4"/>
        <v>100</v>
      </c>
      <c r="L30" s="816"/>
      <c r="M30" s="1348">
        <v>56</v>
      </c>
      <c r="N30" s="1344">
        <v>172</v>
      </c>
      <c r="O30" s="1348">
        <v>289</v>
      </c>
    </row>
    <row r="31" spans="1:15" x14ac:dyDescent="0.3">
      <c r="A31" s="841" t="s">
        <v>754</v>
      </c>
      <c r="B31" s="1673">
        <v>518</v>
      </c>
      <c r="C31" s="1348">
        <v>401</v>
      </c>
      <c r="D31" s="462">
        <v>594</v>
      </c>
      <c r="E31" s="1689">
        <v>449</v>
      </c>
      <c r="F31" s="1346">
        <v>143</v>
      </c>
      <c r="G31" s="1403">
        <f t="shared" si="5"/>
        <v>80</v>
      </c>
      <c r="H31" s="1403">
        <f t="shared" si="6"/>
        <v>107</v>
      </c>
      <c r="I31" s="1403">
        <f t="shared" si="6"/>
        <v>119</v>
      </c>
      <c r="J31" s="1381">
        <f t="shared" si="7"/>
        <v>449</v>
      </c>
      <c r="K31" s="1676">
        <f t="shared" si="4"/>
        <v>100</v>
      </c>
      <c r="L31" s="816"/>
      <c r="M31" s="1348">
        <v>223</v>
      </c>
      <c r="N31" s="1344">
        <v>330</v>
      </c>
      <c r="O31" s="1348">
        <v>449</v>
      </c>
    </row>
    <row r="32" spans="1:15" x14ac:dyDescent="0.3">
      <c r="A32" s="841" t="s">
        <v>755</v>
      </c>
      <c r="B32" s="1673">
        <v>521</v>
      </c>
      <c r="C32" s="1348">
        <v>17522</v>
      </c>
      <c r="D32" s="462">
        <v>17686</v>
      </c>
      <c r="E32" s="1689">
        <v>19033</v>
      </c>
      <c r="F32" s="1346">
        <v>3720</v>
      </c>
      <c r="G32" s="1403">
        <f t="shared" si="5"/>
        <v>3741</v>
      </c>
      <c r="H32" s="1403">
        <f t="shared" si="6"/>
        <v>4884</v>
      </c>
      <c r="I32" s="1403">
        <f t="shared" si="6"/>
        <v>6688</v>
      </c>
      <c r="J32" s="1381">
        <f t="shared" si="7"/>
        <v>19033</v>
      </c>
      <c r="K32" s="1676">
        <f t="shared" si="4"/>
        <v>100</v>
      </c>
      <c r="L32" s="816"/>
      <c r="M32" s="1348">
        <v>7461</v>
      </c>
      <c r="N32" s="1344">
        <v>12345</v>
      </c>
      <c r="O32" s="1348">
        <v>19033</v>
      </c>
    </row>
    <row r="33" spans="1:15" x14ac:dyDescent="0.3">
      <c r="A33" s="841" t="s">
        <v>756</v>
      </c>
      <c r="B33" s="1673" t="s">
        <v>757</v>
      </c>
      <c r="C33" s="1348">
        <v>6400</v>
      </c>
      <c r="D33" s="462">
        <v>6454</v>
      </c>
      <c r="E33" s="1689">
        <v>6907</v>
      </c>
      <c r="F33" s="1346">
        <v>1351</v>
      </c>
      <c r="G33" s="1403">
        <f t="shared" si="5"/>
        <v>1359</v>
      </c>
      <c r="H33" s="1403">
        <f t="shared" si="6"/>
        <v>1779</v>
      </c>
      <c r="I33" s="1403">
        <f t="shared" si="6"/>
        <v>2418</v>
      </c>
      <c r="J33" s="1381">
        <f t="shared" si="7"/>
        <v>6907</v>
      </c>
      <c r="K33" s="1676">
        <f t="shared" si="4"/>
        <v>100</v>
      </c>
      <c r="L33" s="816"/>
      <c r="M33" s="1348">
        <v>2710</v>
      </c>
      <c r="N33" s="1344">
        <v>4489</v>
      </c>
      <c r="O33" s="1348">
        <v>6907</v>
      </c>
    </row>
    <row r="34" spans="1:15" x14ac:dyDescent="0.3">
      <c r="A34" s="841" t="s">
        <v>758</v>
      </c>
      <c r="B34" s="1673">
        <v>557</v>
      </c>
      <c r="C34" s="1348"/>
      <c r="D34" s="462"/>
      <c r="E34" s="1689"/>
      <c r="F34" s="1346"/>
      <c r="G34" s="1403">
        <f t="shared" si="5"/>
        <v>0</v>
      </c>
      <c r="H34" s="1403">
        <f t="shared" si="6"/>
        <v>0</v>
      </c>
      <c r="I34" s="1403"/>
      <c r="J34" s="1381">
        <f t="shared" si="7"/>
        <v>0</v>
      </c>
      <c r="K34" s="1676" t="e">
        <f t="shared" si="4"/>
        <v>#DIV/0!</v>
      </c>
      <c r="L34" s="816"/>
      <c r="M34" s="1348"/>
      <c r="N34" s="1344"/>
      <c r="O34" s="1348"/>
    </row>
    <row r="35" spans="1:15" x14ac:dyDescent="0.3">
      <c r="A35" s="841" t="s">
        <v>759</v>
      </c>
      <c r="B35" s="1673">
        <v>551</v>
      </c>
      <c r="C35" s="1348">
        <v>10</v>
      </c>
      <c r="D35" s="462">
        <v>18</v>
      </c>
      <c r="E35" s="1689">
        <v>12</v>
      </c>
      <c r="F35" s="1346">
        <v>3</v>
      </c>
      <c r="G35" s="1403">
        <f t="shared" si="5"/>
        <v>2</v>
      </c>
      <c r="H35" s="1403">
        <f t="shared" si="6"/>
        <v>4</v>
      </c>
      <c r="I35" s="1403">
        <f>O35-N35</f>
        <v>3</v>
      </c>
      <c r="J35" s="1381">
        <f t="shared" si="7"/>
        <v>12</v>
      </c>
      <c r="K35" s="1676">
        <f t="shared" si="4"/>
        <v>100</v>
      </c>
      <c r="L35" s="816"/>
      <c r="M35" s="1348">
        <v>5</v>
      </c>
      <c r="N35" s="1344">
        <v>9</v>
      </c>
      <c r="O35" s="1348">
        <v>12</v>
      </c>
    </row>
    <row r="36" spans="1:15" ht="12.9" thickBot="1" x14ac:dyDescent="0.35">
      <c r="A36" s="923" t="s">
        <v>760</v>
      </c>
      <c r="B36" s="1690" t="s">
        <v>761</v>
      </c>
      <c r="C36" s="1368">
        <v>451</v>
      </c>
      <c r="D36" s="465">
        <v>253</v>
      </c>
      <c r="E36" s="1691">
        <v>239</v>
      </c>
      <c r="F36" s="1692">
        <v>4</v>
      </c>
      <c r="G36" s="1403">
        <f t="shared" si="5"/>
        <v>19</v>
      </c>
      <c r="H36" s="1403">
        <f t="shared" si="6"/>
        <v>50</v>
      </c>
      <c r="I36" s="1403">
        <f>O36-N36</f>
        <v>166</v>
      </c>
      <c r="J36" s="1391">
        <f t="shared" si="7"/>
        <v>239</v>
      </c>
      <c r="K36" s="1683">
        <f t="shared" si="4"/>
        <v>100</v>
      </c>
      <c r="L36" s="816"/>
      <c r="M36" s="1368">
        <v>23</v>
      </c>
      <c r="N36" s="1369">
        <v>73</v>
      </c>
      <c r="O36" s="1368">
        <v>239</v>
      </c>
    </row>
    <row r="37" spans="1:15" ht="12.9" thickBot="1" x14ac:dyDescent="0.35">
      <c r="A37" s="1695" t="s">
        <v>762</v>
      </c>
      <c r="B37" s="1696"/>
      <c r="C37" s="1358">
        <f t="shared" ref="C37:I37" si="8">SUM(C27:C36)</f>
        <v>25699</v>
      </c>
      <c r="D37" s="472">
        <f t="shared" si="8"/>
        <v>26016</v>
      </c>
      <c r="E37" s="1697">
        <f t="shared" si="8"/>
        <v>27519</v>
      </c>
      <c r="F37" s="1697">
        <f t="shared" si="8"/>
        <v>5464</v>
      </c>
      <c r="G37" s="1697">
        <f t="shared" si="8"/>
        <v>5358</v>
      </c>
      <c r="H37" s="1697">
        <f t="shared" si="8"/>
        <v>7069</v>
      </c>
      <c r="I37" s="1697">
        <f t="shared" si="8"/>
        <v>9628</v>
      </c>
      <c r="J37" s="1358">
        <f t="shared" si="7"/>
        <v>27519</v>
      </c>
      <c r="K37" s="1698">
        <f t="shared" si="4"/>
        <v>100</v>
      </c>
      <c r="L37" s="816"/>
      <c r="M37" s="1358">
        <f>SUM(M27:M36)</f>
        <v>10822</v>
      </c>
      <c r="N37" s="1358">
        <f t="shared" ref="N37:O37" si="9">SUM(N27:N36)</f>
        <v>17891</v>
      </c>
      <c r="O37" s="1358">
        <f t="shared" si="9"/>
        <v>27519</v>
      </c>
    </row>
    <row r="38" spans="1:15" x14ac:dyDescent="0.3">
      <c r="A38" s="939" t="s">
        <v>763</v>
      </c>
      <c r="B38" s="1668">
        <v>601</v>
      </c>
      <c r="C38" s="1364"/>
      <c r="D38" s="455"/>
      <c r="E38" s="1686"/>
      <c r="F38" s="1321"/>
      <c r="G38" s="1403">
        <f t="shared" si="5"/>
        <v>0</v>
      </c>
      <c r="H38" s="1403">
        <f t="shared" si="6"/>
        <v>0</v>
      </c>
      <c r="I38" s="1403"/>
      <c r="J38" s="1371">
        <f t="shared" si="7"/>
        <v>0</v>
      </c>
      <c r="K38" s="1671" t="e">
        <f t="shared" si="4"/>
        <v>#DIV/0!</v>
      </c>
      <c r="L38" s="816"/>
      <c r="M38" s="1364"/>
      <c r="N38" s="1732"/>
      <c r="O38" s="1364"/>
    </row>
    <row r="39" spans="1:15" x14ac:dyDescent="0.3">
      <c r="A39" s="941" t="s">
        <v>764</v>
      </c>
      <c r="B39" s="1673">
        <v>602</v>
      </c>
      <c r="C39" s="1348">
        <v>2097</v>
      </c>
      <c r="D39" s="462">
        <v>2010</v>
      </c>
      <c r="E39" s="1689">
        <v>1833</v>
      </c>
      <c r="F39" s="1346">
        <v>564</v>
      </c>
      <c r="G39" s="1403">
        <f t="shared" si="5"/>
        <v>554</v>
      </c>
      <c r="H39" s="1403">
        <f t="shared" si="6"/>
        <v>175</v>
      </c>
      <c r="I39" s="1403">
        <f>O39-N39</f>
        <v>540</v>
      </c>
      <c r="J39" s="1381">
        <f t="shared" si="7"/>
        <v>1833</v>
      </c>
      <c r="K39" s="1676">
        <f t="shared" si="4"/>
        <v>100</v>
      </c>
      <c r="L39" s="816"/>
      <c r="M39" s="1348">
        <v>1118</v>
      </c>
      <c r="N39" s="1344">
        <v>1293</v>
      </c>
      <c r="O39" s="1348">
        <v>1833</v>
      </c>
    </row>
    <row r="40" spans="1:15" x14ac:dyDescent="0.3">
      <c r="A40" s="941" t="s">
        <v>765</v>
      </c>
      <c r="B40" s="1673">
        <v>604</v>
      </c>
      <c r="C40" s="1348"/>
      <c r="D40" s="462"/>
      <c r="E40" s="1689"/>
      <c r="F40" s="1346"/>
      <c r="G40" s="1403">
        <f t="shared" si="5"/>
        <v>0</v>
      </c>
      <c r="H40" s="1403">
        <f t="shared" si="6"/>
        <v>0</v>
      </c>
      <c r="I40" s="1403"/>
      <c r="J40" s="1381">
        <f t="shared" si="7"/>
        <v>0</v>
      </c>
      <c r="K40" s="1676" t="e">
        <f t="shared" si="4"/>
        <v>#DIV/0!</v>
      </c>
      <c r="L40" s="816"/>
      <c r="M40" s="1348"/>
      <c r="N40" s="1344"/>
      <c r="O40" s="1348"/>
    </row>
    <row r="41" spans="1:15" x14ac:dyDescent="0.3">
      <c r="A41" s="941" t="s">
        <v>766</v>
      </c>
      <c r="B41" s="1673" t="s">
        <v>767</v>
      </c>
      <c r="C41" s="1348">
        <v>23776</v>
      </c>
      <c r="D41" s="462">
        <v>23966</v>
      </c>
      <c r="E41" s="1689">
        <v>25911</v>
      </c>
      <c r="F41" s="1346">
        <v>5129</v>
      </c>
      <c r="G41" s="1403">
        <f t="shared" si="5"/>
        <v>5148</v>
      </c>
      <c r="H41" s="1403">
        <f t="shared" si="6"/>
        <v>6743</v>
      </c>
      <c r="I41" s="1403">
        <f>O41-N41</f>
        <v>8891</v>
      </c>
      <c r="J41" s="1381">
        <f t="shared" si="7"/>
        <v>25911</v>
      </c>
      <c r="K41" s="1676">
        <f t="shared" si="4"/>
        <v>100</v>
      </c>
      <c r="L41" s="816"/>
      <c r="M41" s="1348">
        <v>10277</v>
      </c>
      <c r="N41" s="1344">
        <v>17020</v>
      </c>
      <c r="O41" s="1348">
        <v>25911</v>
      </c>
    </row>
    <row r="42" spans="1:15" ht="12.9" thickBot="1" x14ac:dyDescent="0.35">
      <c r="A42" s="942" t="s">
        <v>768</v>
      </c>
      <c r="B42" s="1690" t="s">
        <v>769</v>
      </c>
      <c r="C42" s="1368">
        <v>47</v>
      </c>
      <c r="D42" s="465">
        <v>40</v>
      </c>
      <c r="E42" s="1691">
        <v>27</v>
      </c>
      <c r="F42" s="1692"/>
      <c r="G42" s="1423">
        <f t="shared" si="5"/>
        <v>2</v>
      </c>
      <c r="H42" s="1423">
        <f t="shared" si="6"/>
        <v>1</v>
      </c>
      <c r="I42" s="1403">
        <f>O42-N42</f>
        <v>24</v>
      </c>
      <c r="J42" s="1391">
        <f t="shared" si="7"/>
        <v>27</v>
      </c>
      <c r="K42" s="1699">
        <f t="shared" si="4"/>
        <v>100</v>
      </c>
      <c r="L42" s="816"/>
      <c r="M42" s="1368">
        <v>2</v>
      </c>
      <c r="N42" s="1369">
        <v>3</v>
      </c>
      <c r="O42" s="1368">
        <v>27</v>
      </c>
    </row>
    <row r="43" spans="1:15" ht="12.9" thickBot="1" x14ac:dyDescent="0.35">
      <c r="A43" s="1733" t="s">
        <v>770</v>
      </c>
      <c r="B43" s="1734" t="s">
        <v>729</v>
      </c>
      <c r="C43" s="1358">
        <f>SUM(C38:C42)</f>
        <v>25920</v>
      </c>
      <c r="D43" s="472">
        <f>SUM(D38:D42)</f>
        <v>26016</v>
      </c>
      <c r="E43" s="1697">
        <f t="shared" ref="E43:I43" si="10">SUM(E38:E42)</f>
        <v>27771</v>
      </c>
      <c r="F43" s="1358">
        <f t="shared" si="10"/>
        <v>5693</v>
      </c>
      <c r="G43" s="1700">
        <f t="shared" si="10"/>
        <v>5704</v>
      </c>
      <c r="H43" s="1358">
        <f t="shared" si="10"/>
        <v>6919</v>
      </c>
      <c r="I43" s="1701">
        <f t="shared" si="10"/>
        <v>9455</v>
      </c>
      <c r="J43" s="1358">
        <f t="shared" si="7"/>
        <v>27771</v>
      </c>
      <c r="K43" s="1698">
        <f t="shared" si="4"/>
        <v>100</v>
      </c>
      <c r="L43" s="816"/>
      <c r="M43" s="1358">
        <f>SUM(M38:M42)</f>
        <v>11397</v>
      </c>
      <c r="N43" s="1360">
        <f>SUM(N38:N42)</f>
        <v>18316</v>
      </c>
      <c r="O43" s="1358">
        <f>SUM(O38:O42)</f>
        <v>27771</v>
      </c>
    </row>
    <row r="44" spans="1:15" s="1438" customFormat="1" ht="5.25" customHeight="1" thickBot="1" x14ac:dyDescent="0.35">
      <c r="A44" s="1428"/>
      <c r="B44" s="1702"/>
      <c r="C44" s="1703"/>
      <c r="D44" s="1704"/>
      <c r="E44" s="1704"/>
      <c r="F44" s="1432"/>
      <c r="G44" s="1433"/>
      <c r="H44" s="1434"/>
      <c r="I44" s="1433"/>
      <c r="J44" s="1705"/>
      <c r="K44" s="1706"/>
      <c r="L44" s="1437"/>
      <c r="M44" s="1432"/>
      <c r="N44" s="1703"/>
      <c r="O44" s="1703"/>
    </row>
    <row r="45" spans="1:15" ht="12.9" thickBot="1" x14ac:dyDescent="0.35">
      <c r="A45" s="1735" t="s">
        <v>771</v>
      </c>
      <c r="B45" s="1734" t="s">
        <v>729</v>
      </c>
      <c r="C45" s="1358">
        <f>C43-C41</f>
        <v>2144</v>
      </c>
      <c r="D45" s="1359">
        <f t="shared" ref="D45:I45" si="11">D43-D41</f>
        <v>2050</v>
      </c>
      <c r="E45" s="1359">
        <f t="shared" si="11"/>
        <v>1860</v>
      </c>
      <c r="F45" s="1358">
        <f t="shared" si="11"/>
        <v>564</v>
      </c>
      <c r="G45" s="1708">
        <f t="shared" si="11"/>
        <v>556</v>
      </c>
      <c r="H45" s="1358">
        <f t="shared" si="11"/>
        <v>176</v>
      </c>
      <c r="I45" s="1360">
        <f t="shared" si="11"/>
        <v>564</v>
      </c>
      <c r="J45" s="1709">
        <f t="shared" si="7"/>
        <v>1860</v>
      </c>
      <c r="K45" s="1671">
        <f t="shared" si="4"/>
        <v>100</v>
      </c>
      <c r="L45" s="816"/>
      <c r="M45" s="1358">
        <f>M43-M41</f>
        <v>1120</v>
      </c>
      <c r="N45" s="1360">
        <f>N43-N41</f>
        <v>1296</v>
      </c>
      <c r="O45" s="1358">
        <f>O43-O41</f>
        <v>1860</v>
      </c>
    </row>
    <row r="46" spans="1:15" ht="12.9" thickBot="1" x14ac:dyDescent="0.35">
      <c r="A46" s="1733" t="s">
        <v>772</v>
      </c>
      <c r="B46" s="1734" t="s">
        <v>729</v>
      </c>
      <c r="C46" s="1358">
        <f>C43-C37</f>
        <v>221</v>
      </c>
      <c r="D46" s="1711">
        <f t="shared" ref="D46:I46" si="12">D43-D37</f>
        <v>0</v>
      </c>
      <c r="E46" s="1711">
        <f t="shared" si="12"/>
        <v>252</v>
      </c>
      <c r="F46" s="1710">
        <f t="shared" si="12"/>
        <v>229</v>
      </c>
      <c r="G46" s="1712">
        <f t="shared" si="12"/>
        <v>346</v>
      </c>
      <c r="H46" s="1710">
        <f t="shared" si="12"/>
        <v>-150</v>
      </c>
      <c r="I46" s="1713">
        <f t="shared" si="12"/>
        <v>-173</v>
      </c>
      <c r="J46" s="1714">
        <f t="shared" si="7"/>
        <v>252</v>
      </c>
      <c r="K46" s="1715">
        <f t="shared" si="4"/>
        <v>100</v>
      </c>
      <c r="L46" s="816"/>
      <c r="M46" s="1358">
        <f>M43-M37</f>
        <v>575</v>
      </c>
      <c r="N46" s="1360">
        <f>N43-N37</f>
        <v>425</v>
      </c>
      <c r="O46" s="1358">
        <f>O43-O37</f>
        <v>252</v>
      </c>
    </row>
    <row r="47" spans="1:15" ht="12.9" thickBot="1" x14ac:dyDescent="0.35">
      <c r="A47" s="1716" t="s">
        <v>773</v>
      </c>
      <c r="B47" s="1717" t="s">
        <v>729</v>
      </c>
      <c r="C47" s="1710">
        <f>C46-C41</f>
        <v>-23555</v>
      </c>
      <c r="D47" s="1711">
        <f t="shared" ref="D47:I47" si="13">D46-D41</f>
        <v>-23966</v>
      </c>
      <c r="E47" s="1711">
        <f t="shared" si="13"/>
        <v>-25659</v>
      </c>
      <c r="F47" s="1710">
        <f t="shared" si="13"/>
        <v>-4900</v>
      </c>
      <c r="G47" s="1712">
        <f t="shared" si="13"/>
        <v>-4802</v>
      </c>
      <c r="H47" s="1710">
        <f t="shared" si="13"/>
        <v>-6893</v>
      </c>
      <c r="I47" s="1713">
        <f t="shared" si="13"/>
        <v>-9064</v>
      </c>
      <c r="J47" s="1714">
        <f t="shared" si="7"/>
        <v>-25659</v>
      </c>
      <c r="K47" s="1718">
        <f t="shared" si="4"/>
        <v>100</v>
      </c>
      <c r="L47" s="816"/>
      <c r="M47" s="1358">
        <f>M46-M41</f>
        <v>-9702</v>
      </c>
      <c r="N47" s="1360">
        <f>N46-N41</f>
        <v>-16595</v>
      </c>
      <c r="O47" s="1358">
        <f>O46-O41</f>
        <v>-25659</v>
      </c>
    </row>
    <row r="50" spans="1:10" ht="14.15" x14ac:dyDescent="0.3">
      <c r="A50" s="1453" t="s">
        <v>774</v>
      </c>
    </row>
    <row r="51" spans="1:10" ht="14.15" x14ac:dyDescent="0.3">
      <c r="A51" s="1453" t="s">
        <v>775</v>
      </c>
    </row>
    <row r="52" spans="1:10" ht="14.15" x14ac:dyDescent="0.3">
      <c r="A52" s="967" t="s">
        <v>776</v>
      </c>
    </row>
    <row r="53" spans="1:10" s="672" customFormat="1" ht="14.15" x14ac:dyDescent="0.3">
      <c r="A53" s="967" t="s">
        <v>777</v>
      </c>
      <c r="B53" s="968"/>
      <c r="E53" s="969"/>
      <c r="F53" s="969"/>
      <c r="G53" s="969"/>
      <c r="H53" s="969"/>
      <c r="I53" s="969"/>
      <c r="J53" s="969"/>
    </row>
    <row r="55" spans="1:10" x14ac:dyDescent="0.3">
      <c r="A55" s="660" t="s">
        <v>801</v>
      </c>
    </row>
    <row r="56" spans="1:10" x14ac:dyDescent="0.3">
      <c r="A56" s="660" t="s">
        <v>805</v>
      </c>
    </row>
    <row r="57" spans="1:10" x14ac:dyDescent="0.3">
      <c r="A57" s="660" t="s">
        <v>853</v>
      </c>
    </row>
    <row r="58" spans="1:10" x14ac:dyDescent="0.3">
      <c r="A58" s="660" t="s">
        <v>854</v>
      </c>
    </row>
    <row r="60" spans="1:10" x14ac:dyDescent="0.3">
      <c r="A60" s="660" t="s">
        <v>855</v>
      </c>
    </row>
    <row r="62" spans="1:10" x14ac:dyDescent="0.3">
      <c r="A62" s="660" t="s">
        <v>856</v>
      </c>
    </row>
  </sheetData>
  <mergeCells count="5">
    <mergeCell ref="A1:O1"/>
    <mergeCell ref="C7:O7"/>
    <mergeCell ref="A9:A10"/>
    <mergeCell ref="B9:B10"/>
    <mergeCell ref="F9:I9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4"/>
  <sheetViews>
    <sheetView zoomScale="96" zoomScaleNormal="96" zoomScaleSheetLayoutView="100" workbookViewId="0">
      <pane xSplit="5" topLeftCell="F1" activePane="topRight" state="frozen"/>
      <selection pane="topRight" activeCell="K30" sqref="K29:K30"/>
    </sheetView>
  </sheetViews>
  <sheetFormatPr defaultColWidth="9.07421875" defaultRowHeight="12.45" x14ac:dyDescent="0.3"/>
  <cols>
    <col min="1" max="1" width="6.23046875" style="63" customWidth="1"/>
    <col min="2" max="2" width="9.84375" style="63" customWidth="1"/>
    <col min="3" max="3" width="65.07421875" style="63" customWidth="1"/>
    <col min="4" max="5" width="15.84375" style="62" customWidth="1"/>
    <col min="6" max="6" width="15.84375" style="63" customWidth="1"/>
    <col min="7" max="16384" width="9.07421875" style="63"/>
  </cols>
  <sheetData>
    <row r="1" spans="1:7" ht="21" customHeight="1" x14ac:dyDescent="0.4">
      <c r="A1" s="64" t="s">
        <v>92</v>
      </c>
      <c r="B1" s="65"/>
      <c r="C1" s="66"/>
      <c r="D1" s="232"/>
      <c r="E1" s="227"/>
    </row>
    <row r="2" spans="1:7" ht="22.5" customHeight="1" x14ac:dyDescent="0.5">
      <c r="A2" s="64"/>
      <c r="B2" s="65"/>
      <c r="C2" s="105"/>
    </row>
    <row r="3" spans="1:7" s="65" customFormat="1" ht="22.85" customHeight="1" x14ac:dyDescent="0.5">
      <c r="A3" s="67" t="s">
        <v>306</v>
      </c>
      <c r="B3" s="67"/>
      <c r="C3" s="241" t="s">
        <v>531</v>
      </c>
      <c r="D3" s="228"/>
      <c r="E3" s="228"/>
    </row>
    <row r="4" spans="1:7" s="51" customFormat="1" ht="12.75" hidden="1" customHeight="1" x14ac:dyDescent="0.35">
      <c r="A4" s="68"/>
      <c r="B4" s="69"/>
      <c r="C4" s="68"/>
      <c r="D4" s="55"/>
      <c r="E4" s="55"/>
    </row>
    <row r="5" spans="1:7" s="51" customFormat="1" ht="7.85" customHeight="1" thickBot="1" x14ac:dyDescent="0.4">
      <c r="A5" s="68"/>
      <c r="B5" s="69"/>
      <c r="C5" s="68"/>
      <c r="D5" s="55"/>
      <c r="E5" s="55"/>
    </row>
    <row r="6" spans="1:7" s="51" customFormat="1" ht="15" customHeight="1" x14ac:dyDescent="0.4">
      <c r="A6" s="106" t="s">
        <v>14</v>
      </c>
      <c r="B6" s="107" t="s">
        <v>13</v>
      </c>
      <c r="C6" s="106" t="s">
        <v>12</v>
      </c>
      <c r="D6" s="229" t="s">
        <v>11</v>
      </c>
      <c r="E6" s="229" t="s">
        <v>11</v>
      </c>
      <c r="F6" s="20" t="s">
        <v>0</v>
      </c>
      <c r="G6" s="113" t="s">
        <v>359</v>
      </c>
    </row>
    <row r="7" spans="1:7" s="51" customFormat="1" ht="21" customHeight="1" thickBot="1" x14ac:dyDescent="0.45">
      <c r="A7" s="108"/>
      <c r="B7" s="109"/>
      <c r="C7" s="110"/>
      <c r="D7" s="230" t="s">
        <v>10</v>
      </c>
      <c r="E7" s="230" t="s">
        <v>9</v>
      </c>
      <c r="F7" s="216" t="s">
        <v>532</v>
      </c>
      <c r="G7" s="114" t="s">
        <v>360</v>
      </c>
    </row>
    <row r="8" spans="1:7" s="51" customFormat="1" ht="18" customHeight="1" thickTop="1" x14ac:dyDescent="0.4">
      <c r="A8" s="240">
        <v>10</v>
      </c>
      <c r="B8" s="240"/>
      <c r="C8" s="93" t="s">
        <v>356</v>
      </c>
      <c r="D8" s="83"/>
      <c r="E8" s="191"/>
      <c r="F8" s="130"/>
      <c r="G8" s="128"/>
    </row>
    <row r="9" spans="1:7" s="51" customFormat="1" ht="15" hidden="1" customHeight="1" x14ac:dyDescent="0.35">
      <c r="A9" s="59"/>
      <c r="B9" s="233">
        <v>2143</v>
      </c>
      <c r="C9" s="59" t="s">
        <v>93</v>
      </c>
      <c r="D9" s="53">
        <v>0</v>
      </c>
      <c r="E9" s="180">
        <v>0</v>
      </c>
      <c r="F9" s="112">
        <v>0</v>
      </c>
      <c r="G9" s="111" t="e">
        <f t="shared" ref="G9:G25" si="0">(F9/E9)*100</f>
        <v>#DIV/0!</v>
      </c>
    </row>
    <row r="10" spans="1:7" s="51" customFormat="1" ht="15" customHeight="1" x14ac:dyDescent="0.35">
      <c r="A10" s="74"/>
      <c r="B10" s="129">
        <v>2212</v>
      </c>
      <c r="C10" s="73" t="s">
        <v>94</v>
      </c>
      <c r="D10" s="53">
        <v>8331</v>
      </c>
      <c r="E10" s="180">
        <v>8011.1</v>
      </c>
      <c r="F10" s="112">
        <v>7889.1</v>
      </c>
      <c r="G10" s="111">
        <f t="shared" si="0"/>
        <v>98.477113005704581</v>
      </c>
    </row>
    <row r="11" spans="1:7" s="51" customFormat="1" ht="15" customHeight="1" x14ac:dyDescent="0.35">
      <c r="A11" s="59"/>
      <c r="B11" s="31">
        <v>2219</v>
      </c>
      <c r="C11" s="72" t="s">
        <v>95</v>
      </c>
      <c r="D11" s="53">
        <v>2339</v>
      </c>
      <c r="E11" s="180">
        <v>3257.6</v>
      </c>
      <c r="F11" s="112">
        <v>3110.7</v>
      </c>
      <c r="G11" s="111">
        <f t="shared" si="0"/>
        <v>95.49054518664046</v>
      </c>
    </row>
    <row r="12" spans="1:7" s="51" customFormat="1" ht="15" customHeight="1" x14ac:dyDescent="0.35">
      <c r="A12" s="59"/>
      <c r="B12" s="233">
        <v>2221</v>
      </c>
      <c r="C12" s="59" t="s">
        <v>96</v>
      </c>
      <c r="D12" s="53">
        <v>20</v>
      </c>
      <c r="E12" s="180">
        <v>30.3</v>
      </c>
      <c r="F12" s="112">
        <v>22.7</v>
      </c>
      <c r="G12" s="111">
        <f t="shared" si="0"/>
        <v>74.917491749174914</v>
      </c>
    </row>
    <row r="13" spans="1:7" s="51" customFormat="1" ht="15" hidden="1" customHeight="1" x14ac:dyDescent="0.35">
      <c r="A13" s="59"/>
      <c r="B13" s="233">
        <v>3113</v>
      </c>
      <c r="C13" s="59" t="s">
        <v>102</v>
      </c>
      <c r="D13" s="53">
        <v>0</v>
      </c>
      <c r="E13" s="180">
        <v>0</v>
      </c>
      <c r="F13" s="112">
        <v>0</v>
      </c>
      <c r="G13" s="111" t="e">
        <f t="shared" si="0"/>
        <v>#DIV/0!</v>
      </c>
    </row>
    <row r="14" spans="1:7" s="51" customFormat="1" ht="15" hidden="1" customHeight="1" x14ac:dyDescent="0.35">
      <c r="A14" s="59"/>
      <c r="B14" s="31">
        <v>3326</v>
      </c>
      <c r="C14" s="73" t="s">
        <v>409</v>
      </c>
      <c r="D14" s="53">
        <v>0</v>
      </c>
      <c r="E14" s="180">
        <v>0</v>
      </c>
      <c r="F14" s="112">
        <v>0</v>
      </c>
      <c r="G14" s="111" t="e">
        <f t="shared" si="0"/>
        <v>#DIV/0!</v>
      </c>
    </row>
    <row r="15" spans="1:7" s="51" customFormat="1" ht="15" customHeight="1" x14ac:dyDescent="0.35">
      <c r="A15" s="59"/>
      <c r="B15" s="31">
        <v>3421</v>
      </c>
      <c r="C15" s="73" t="s">
        <v>109</v>
      </c>
      <c r="D15" s="53">
        <v>90</v>
      </c>
      <c r="E15" s="180">
        <v>195.8</v>
      </c>
      <c r="F15" s="112">
        <v>190.3</v>
      </c>
      <c r="G15" s="111">
        <f t="shared" si="0"/>
        <v>97.19101123595506</v>
      </c>
    </row>
    <row r="16" spans="1:7" s="51" customFormat="1" ht="15.75" customHeight="1" x14ac:dyDescent="0.35">
      <c r="A16" s="59"/>
      <c r="B16" s="31">
        <v>3631</v>
      </c>
      <c r="C16" s="73" t="s">
        <v>112</v>
      </c>
      <c r="D16" s="53">
        <v>6876</v>
      </c>
      <c r="E16" s="180">
        <v>8234.5</v>
      </c>
      <c r="F16" s="112">
        <v>8087.2</v>
      </c>
      <c r="G16" s="111">
        <f t="shared" si="0"/>
        <v>98.211184649948393</v>
      </c>
    </row>
    <row r="17" spans="1:7" s="51" customFormat="1" ht="15.75" customHeight="1" x14ac:dyDescent="0.35">
      <c r="A17" s="59"/>
      <c r="B17" s="31">
        <v>3632</v>
      </c>
      <c r="C17" s="73" t="s">
        <v>113</v>
      </c>
      <c r="D17" s="53">
        <v>0</v>
      </c>
      <c r="E17" s="180">
        <v>47.9</v>
      </c>
      <c r="F17" s="112">
        <v>47.8</v>
      </c>
      <c r="G17" s="111">
        <f t="shared" si="0"/>
        <v>99.791231732776623</v>
      </c>
    </row>
    <row r="18" spans="1:7" s="51" customFormat="1" ht="15" customHeight="1" x14ac:dyDescent="0.35">
      <c r="A18" s="59"/>
      <c r="B18" s="233">
        <v>3639</v>
      </c>
      <c r="C18" s="59" t="s">
        <v>400</v>
      </c>
      <c r="D18" s="53">
        <v>4838.5</v>
      </c>
      <c r="E18" s="180">
        <v>9745.6</v>
      </c>
      <c r="F18" s="112">
        <v>9367.2999999999993</v>
      </c>
      <c r="G18" s="111">
        <f t="shared" si="0"/>
        <v>96.11824823510095</v>
      </c>
    </row>
    <row r="19" spans="1:7" s="51" customFormat="1" ht="15" customHeight="1" x14ac:dyDescent="0.35">
      <c r="A19" s="59"/>
      <c r="B19" s="31">
        <v>3722</v>
      </c>
      <c r="C19" s="73" t="s">
        <v>117</v>
      </c>
      <c r="D19" s="53">
        <v>30976</v>
      </c>
      <c r="E19" s="180">
        <v>38245.4</v>
      </c>
      <c r="F19" s="112">
        <v>37810.699999999997</v>
      </c>
      <c r="G19" s="111">
        <f t="shared" si="0"/>
        <v>98.863392721739075</v>
      </c>
    </row>
    <row r="20" spans="1:7" s="51" customFormat="1" ht="15" hidden="1" customHeight="1" x14ac:dyDescent="0.35">
      <c r="A20" s="59"/>
      <c r="B20" s="31">
        <v>3726</v>
      </c>
      <c r="C20" s="72" t="s">
        <v>118</v>
      </c>
      <c r="D20" s="53">
        <v>0</v>
      </c>
      <c r="E20" s="180">
        <v>0</v>
      </c>
      <c r="F20" s="112">
        <v>0</v>
      </c>
      <c r="G20" s="111" t="e">
        <f t="shared" si="0"/>
        <v>#DIV/0!</v>
      </c>
    </row>
    <row r="21" spans="1:7" s="51" customFormat="1" ht="15" customHeight="1" x14ac:dyDescent="0.35">
      <c r="A21" s="59"/>
      <c r="B21" s="85">
        <v>3745</v>
      </c>
      <c r="C21" s="76" t="s">
        <v>121</v>
      </c>
      <c r="D21" s="53">
        <v>14578.5</v>
      </c>
      <c r="E21" s="180">
        <v>14563.5</v>
      </c>
      <c r="F21" s="112">
        <v>14327.6</v>
      </c>
      <c r="G21" s="111">
        <f t="shared" si="0"/>
        <v>98.380197068012492</v>
      </c>
    </row>
    <row r="22" spans="1:7" s="51" customFormat="1" ht="15" customHeight="1" x14ac:dyDescent="0.35">
      <c r="A22" s="59"/>
      <c r="B22" s="31">
        <v>4349</v>
      </c>
      <c r="C22" s="59" t="s">
        <v>506</v>
      </c>
      <c r="D22" s="53">
        <v>3841</v>
      </c>
      <c r="E22" s="180">
        <v>4672.8</v>
      </c>
      <c r="F22" s="112">
        <v>4617.3</v>
      </c>
      <c r="G22" s="111">
        <f t="shared" si="0"/>
        <v>98.812275295326145</v>
      </c>
    </row>
    <row r="23" spans="1:7" s="51" customFormat="1" ht="15" customHeight="1" thickBot="1" x14ac:dyDescent="0.4">
      <c r="A23" s="134"/>
      <c r="B23" s="261">
        <v>5269</v>
      </c>
      <c r="C23" s="75" t="s">
        <v>573</v>
      </c>
      <c r="D23" s="53">
        <v>0</v>
      </c>
      <c r="E23" s="180">
        <v>75</v>
      </c>
      <c r="F23" s="112">
        <v>70.5</v>
      </c>
      <c r="G23" s="111">
        <f t="shared" si="0"/>
        <v>94</v>
      </c>
    </row>
    <row r="24" spans="1:7" s="51" customFormat="1" ht="15" customHeight="1" thickTop="1" thickBot="1" x14ac:dyDescent="0.4">
      <c r="A24" s="134"/>
      <c r="B24" s="261">
        <v>6171</v>
      </c>
      <c r="C24" s="75" t="s">
        <v>138</v>
      </c>
      <c r="D24" s="53">
        <v>17550</v>
      </c>
      <c r="E24" s="180">
        <v>17833.2</v>
      </c>
      <c r="F24" s="112">
        <v>17030.099999999999</v>
      </c>
      <c r="G24" s="118">
        <f t="shared" si="0"/>
        <v>95.496601843752089</v>
      </c>
    </row>
    <row r="25" spans="1:7" s="51" customFormat="1" ht="22.5" customHeight="1" thickTop="1" thickBot="1" x14ac:dyDescent="0.45">
      <c r="A25" s="79"/>
      <c r="B25" s="80"/>
      <c r="C25" s="89" t="s">
        <v>351</v>
      </c>
      <c r="D25" s="87">
        <f>SUM(D8:D24)</f>
        <v>89440</v>
      </c>
      <c r="E25" s="183">
        <f>SUM(E8:E24)</f>
        <v>104912.70000000001</v>
      </c>
      <c r="F25" s="202">
        <f t="shared" ref="F25" si="1">SUM(F8:F24)</f>
        <v>102571.29999999999</v>
      </c>
      <c r="G25" s="268">
        <f t="shared" si="0"/>
        <v>97.76823968880791</v>
      </c>
    </row>
    <row r="26" spans="1:7" s="51" customFormat="1" ht="12.75" customHeight="1" x14ac:dyDescent="0.35">
      <c r="A26" s="68"/>
      <c r="B26" s="69"/>
      <c r="C26" s="68"/>
      <c r="D26" s="55"/>
      <c r="E26" s="55"/>
    </row>
    <row r="27" spans="1:7" s="51" customFormat="1" ht="12.75" customHeight="1" thickBot="1" x14ac:dyDescent="0.4">
      <c r="A27" s="68"/>
      <c r="B27" s="69"/>
      <c r="C27" s="68"/>
      <c r="D27" s="55"/>
      <c r="E27" s="55"/>
    </row>
    <row r="28" spans="1:7" s="51" customFormat="1" ht="15.45" x14ac:dyDescent="0.4">
      <c r="A28" s="106" t="s">
        <v>14</v>
      </c>
      <c r="B28" s="107" t="s">
        <v>13</v>
      </c>
      <c r="C28" s="106" t="s">
        <v>12</v>
      </c>
      <c r="D28" s="229" t="s">
        <v>11</v>
      </c>
      <c r="E28" s="229" t="s">
        <v>11</v>
      </c>
      <c r="F28" s="20" t="s">
        <v>0</v>
      </c>
      <c r="G28" s="113" t="s">
        <v>359</v>
      </c>
    </row>
    <row r="29" spans="1:7" s="51" customFormat="1" ht="15.75" customHeight="1" thickBot="1" x14ac:dyDescent="0.45">
      <c r="A29" s="108"/>
      <c r="B29" s="109"/>
      <c r="C29" s="110"/>
      <c r="D29" s="230" t="s">
        <v>10</v>
      </c>
      <c r="E29" s="230" t="s">
        <v>9</v>
      </c>
      <c r="F29" s="216" t="s">
        <v>532</v>
      </c>
      <c r="G29" s="114" t="s">
        <v>360</v>
      </c>
    </row>
    <row r="30" spans="1:7" s="51" customFormat="1" ht="16.5" customHeight="1" thickTop="1" x14ac:dyDescent="0.4">
      <c r="A30" s="57">
        <v>20</v>
      </c>
      <c r="B30" s="57"/>
      <c r="C30" s="86" t="s">
        <v>449</v>
      </c>
      <c r="D30" s="52"/>
      <c r="E30" s="192"/>
      <c r="F30" s="130"/>
      <c r="G30" s="128"/>
    </row>
    <row r="31" spans="1:7" s="51" customFormat="1" ht="16.5" customHeight="1" x14ac:dyDescent="0.35">
      <c r="A31" s="56"/>
      <c r="B31" s="56"/>
      <c r="C31" s="58"/>
      <c r="D31" s="53"/>
      <c r="E31" s="180"/>
      <c r="F31" s="131"/>
      <c r="G31" s="59"/>
    </row>
    <row r="32" spans="1:7" s="51" customFormat="1" ht="15" hidden="1" customHeight="1" x14ac:dyDescent="0.35">
      <c r="A32" s="59"/>
      <c r="B32" s="71">
        <v>3541</v>
      </c>
      <c r="C32" s="59" t="s">
        <v>152</v>
      </c>
      <c r="D32" s="53">
        <v>0</v>
      </c>
      <c r="E32" s="180">
        <v>0</v>
      </c>
      <c r="F32" s="112">
        <v>0</v>
      </c>
      <c r="G32" s="118" t="e">
        <f t="shared" ref="G32:G61" si="2">(F32/E32)*100</f>
        <v>#DIV/0!</v>
      </c>
    </row>
    <row r="33" spans="1:7" s="51" customFormat="1" ht="15" customHeight="1" x14ac:dyDescent="0.35">
      <c r="A33" s="59"/>
      <c r="B33" s="71">
        <v>3599</v>
      </c>
      <c r="C33" s="59" t="s">
        <v>153</v>
      </c>
      <c r="D33" s="53">
        <v>5</v>
      </c>
      <c r="E33" s="180">
        <v>5</v>
      </c>
      <c r="F33" s="112">
        <v>1.1000000000000001</v>
      </c>
      <c r="G33" s="111">
        <f t="shared" si="2"/>
        <v>22.000000000000004</v>
      </c>
    </row>
    <row r="34" spans="1:7" s="51" customFormat="1" ht="15" hidden="1" customHeight="1" x14ac:dyDescent="0.35">
      <c r="A34" s="59"/>
      <c r="B34" s="71">
        <v>4193</v>
      </c>
      <c r="C34" s="59" t="s">
        <v>154</v>
      </c>
      <c r="D34" s="53">
        <v>0</v>
      </c>
      <c r="E34" s="180">
        <v>0</v>
      </c>
      <c r="F34" s="112">
        <v>0</v>
      </c>
      <c r="G34" s="111" t="e">
        <f t="shared" si="2"/>
        <v>#DIV/0!</v>
      </c>
    </row>
    <row r="35" spans="1:7" s="51" customFormat="1" ht="15" hidden="1" customHeight="1" x14ac:dyDescent="0.35">
      <c r="A35" s="59"/>
      <c r="B35" s="71">
        <v>3900</v>
      </c>
      <c r="C35" s="59" t="s">
        <v>420</v>
      </c>
      <c r="D35" s="53">
        <v>0</v>
      </c>
      <c r="E35" s="180">
        <v>0</v>
      </c>
      <c r="F35" s="112">
        <v>0</v>
      </c>
      <c r="G35" s="111" t="e">
        <f t="shared" si="2"/>
        <v>#DIV/0!</v>
      </c>
    </row>
    <row r="36" spans="1:7" s="51" customFormat="1" ht="15" x14ac:dyDescent="0.35">
      <c r="A36" s="78"/>
      <c r="B36" s="71">
        <v>4312</v>
      </c>
      <c r="C36" s="59" t="s">
        <v>264</v>
      </c>
      <c r="D36" s="53">
        <v>354</v>
      </c>
      <c r="E36" s="180">
        <v>359</v>
      </c>
      <c r="F36" s="112">
        <v>359</v>
      </c>
      <c r="G36" s="111">
        <f t="shared" si="2"/>
        <v>100</v>
      </c>
    </row>
    <row r="37" spans="1:7" s="51" customFormat="1" ht="15" x14ac:dyDescent="0.35">
      <c r="A37" s="78"/>
      <c r="B37" s="71">
        <v>4319</v>
      </c>
      <c r="C37" s="59" t="s">
        <v>323</v>
      </c>
      <c r="D37" s="53">
        <v>464</v>
      </c>
      <c r="E37" s="180">
        <v>464</v>
      </c>
      <c r="F37" s="112">
        <v>423.1</v>
      </c>
      <c r="G37" s="111">
        <f t="shared" si="2"/>
        <v>91.185344827586206</v>
      </c>
    </row>
    <row r="38" spans="1:7" s="51" customFormat="1" ht="15" x14ac:dyDescent="0.35">
      <c r="A38" s="78"/>
      <c r="B38" s="71">
        <v>4329</v>
      </c>
      <c r="C38" s="59" t="s">
        <v>155</v>
      </c>
      <c r="D38" s="53">
        <v>15</v>
      </c>
      <c r="E38" s="180">
        <v>15</v>
      </c>
      <c r="F38" s="112">
        <v>15</v>
      </c>
      <c r="G38" s="111">
        <f t="shared" si="2"/>
        <v>100</v>
      </c>
    </row>
    <row r="39" spans="1:7" s="51" customFormat="1" ht="15" hidden="1" x14ac:dyDescent="0.35">
      <c r="A39" s="59"/>
      <c r="B39" s="71">
        <v>4333</v>
      </c>
      <c r="C39" s="59" t="s">
        <v>156</v>
      </c>
      <c r="D39" s="53">
        <v>0</v>
      </c>
      <c r="E39" s="180">
        <v>0</v>
      </c>
      <c r="F39" s="112">
        <v>0</v>
      </c>
      <c r="G39" s="111" t="e">
        <f t="shared" si="2"/>
        <v>#DIV/0!</v>
      </c>
    </row>
    <row r="40" spans="1:7" s="51" customFormat="1" ht="15" x14ac:dyDescent="0.35">
      <c r="A40" s="59"/>
      <c r="B40" s="71">
        <v>4339</v>
      </c>
      <c r="C40" s="59" t="s">
        <v>157</v>
      </c>
      <c r="D40" s="53">
        <v>4244</v>
      </c>
      <c r="E40" s="180">
        <v>9841.4</v>
      </c>
      <c r="F40" s="112">
        <v>9476.2999999999993</v>
      </c>
      <c r="G40" s="118">
        <f t="shared" si="2"/>
        <v>96.290161968825572</v>
      </c>
    </row>
    <row r="41" spans="1:7" s="51" customFormat="1" ht="15" customHeight="1" x14ac:dyDescent="0.35">
      <c r="A41" s="59"/>
      <c r="B41" s="71">
        <v>4342</v>
      </c>
      <c r="C41" s="59" t="s">
        <v>158</v>
      </c>
      <c r="D41" s="53">
        <v>20</v>
      </c>
      <c r="E41" s="180">
        <v>916</v>
      </c>
      <c r="F41" s="112">
        <v>895.6</v>
      </c>
      <c r="G41" s="111">
        <f t="shared" si="2"/>
        <v>97.772925764192138</v>
      </c>
    </row>
    <row r="42" spans="1:7" s="51" customFormat="1" ht="15" customHeight="1" x14ac:dyDescent="0.35">
      <c r="A42" s="59"/>
      <c r="B42" s="71">
        <v>4343</v>
      </c>
      <c r="C42" s="59" t="s">
        <v>159</v>
      </c>
      <c r="D42" s="53">
        <v>50</v>
      </c>
      <c r="E42" s="180">
        <v>46</v>
      </c>
      <c r="F42" s="112">
        <v>0</v>
      </c>
      <c r="G42" s="111">
        <f t="shared" si="2"/>
        <v>0</v>
      </c>
    </row>
    <row r="43" spans="1:7" s="51" customFormat="1" ht="15" customHeight="1" x14ac:dyDescent="0.35">
      <c r="A43" s="59"/>
      <c r="B43" s="71">
        <v>4344</v>
      </c>
      <c r="C43" s="59" t="s">
        <v>281</v>
      </c>
      <c r="D43" s="53">
        <v>95</v>
      </c>
      <c r="E43" s="180">
        <v>205.7</v>
      </c>
      <c r="F43" s="112">
        <v>205.1</v>
      </c>
      <c r="G43" s="111">
        <f t="shared" si="2"/>
        <v>99.708313077297035</v>
      </c>
    </row>
    <row r="44" spans="1:7" s="51" customFormat="1" ht="15" customHeight="1" x14ac:dyDescent="0.35">
      <c r="A44" s="59"/>
      <c r="B44" s="71">
        <v>4349</v>
      </c>
      <c r="C44" s="59" t="s">
        <v>160</v>
      </c>
      <c r="D44" s="53">
        <v>1850</v>
      </c>
      <c r="E44" s="180">
        <v>1749.3</v>
      </c>
      <c r="F44" s="112">
        <v>1485.2</v>
      </c>
      <c r="G44" s="111">
        <f t="shared" si="2"/>
        <v>84.902532441548047</v>
      </c>
    </row>
    <row r="45" spans="1:7" s="51" customFormat="1" ht="15" customHeight="1" x14ac:dyDescent="0.35">
      <c r="A45" s="78"/>
      <c r="B45" s="81">
        <v>4351</v>
      </c>
      <c r="C45" s="78" t="s">
        <v>161</v>
      </c>
      <c r="D45" s="53">
        <v>1554</v>
      </c>
      <c r="E45" s="180">
        <v>2541.9</v>
      </c>
      <c r="F45" s="112">
        <v>2539.9</v>
      </c>
      <c r="G45" s="111">
        <f t="shared" si="2"/>
        <v>99.921318698611273</v>
      </c>
    </row>
    <row r="46" spans="1:7" s="51" customFormat="1" ht="15" hidden="1" customHeight="1" x14ac:dyDescent="0.35">
      <c r="A46" s="78"/>
      <c r="B46" s="81">
        <v>4353</v>
      </c>
      <c r="C46" s="78" t="s">
        <v>318</v>
      </c>
      <c r="D46" s="53">
        <v>0</v>
      </c>
      <c r="E46" s="180">
        <v>0</v>
      </c>
      <c r="F46" s="112">
        <v>0</v>
      </c>
      <c r="G46" s="111" t="e">
        <f t="shared" si="2"/>
        <v>#DIV/0!</v>
      </c>
    </row>
    <row r="47" spans="1:7" s="51" customFormat="1" ht="15" customHeight="1" x14ac:dyDescent="0.35">
      <c r="A47" s="78"/>
      <c r="B47" s="81">
        <v>4356</v>
      </c>
      <c r="C47" s="78" t="s">
        <v>265</v>
      </c>
      <c r="D47" s="53">
        <v>135</v>
      </c>
      <c r="E47" s="180">
        <v>354.1</v>
      </c>
      <c r="F47" s="112">
        <v>353.8</v>
      </c>
      <c r="G47" s="111">
        <f t="shared" si="2"/>
        <v>99.915278170008463</v>
      </c>
    </row>
    <row r="48" spans="1:7" s="51" customFormat="1" ht="15" customHeight="1" x14ac:dyDescent="0.35">
      <c r="A48" s="78"/>
      <c r="B48" s="81">
        <v>4357</v>
      </c>
      <c r="C48" s="78" t="s">
        <v>541</v>
      </c>
      <c r="D48" s="53">
        <v>386</v>
      </c>
      <c r="E48" s="180">
        <v>667.8</v>
      </c>
      <c r="F48" s="112">
        <v>667.6</v>
      </c>
      <c r="G48" s="111">
        <f t="shared" si="2"/>
        <v>99.970050913447153</v>
      </c>
    </row>
    <row r="49" spans="1:7" s="51" customFormat="1" ht="15" customHeight="1" x14ac:dyDescent="0.35">
      <c r="A49" s="78"/>
      <c r="B49" s="81">
        <v>4358</v>
      </c>
      <c r="C49" s="78" t="s">
        <v>269</v>
      </c>
      <c r="D49" s="53">
        <v>128</v>
      </c>
      <c r="E49" s="180">
        <v>324.60000000000002</v>
      </c>
      <c r="F49" s="112">
        <v>323.7</v>
      </c>
      <c r="G49" s="111">
        <f t="shared" si="2"/>
        <v>99.722735674676514</v>
      </c>
    </row>
    <row r="50" spans="1:7" s="51" customFormat="1" ht="15" customHeight="1" x14ac:dyDescent="0.35">
      <c r="A50" s="78"/>
      <c r="B50" s="81">
        <v>4359</v>
      </c>
      <c r="C50" s="78" t="s">
        <v>268</v>
      </c>
      <c r="D50" s="53">
        <v>33</v>
      </c>
      <c r="E50" s="180">
        <v>107.9</v>
      </c>
      <c r="F50" s="112">
        <v>107.4</v>
      </c>
      <c r="G50" s="111">
        <f t="shared" si="2"/>
        <v>99.536607970342899</v>
      </c>
    </row>
    <row r="51" spans="1:7" s="51" customFormat="1" ht="15" customHeight="1" x14ac:dyDescent="0.35">
      <c r="A51" s="59"/>
      <c r="B51" s="71">
        <v>4371</v>
      </c>
      <c r="C51" s="88" t="s">
        <v>162</v>
      </c>
      <c r="D51" s="53">
        <v>29</v>
      </c>
      <c r="E51" s="180">
        <v>39</v>
      </c>
      <c r="F51" s="117">
        <v>30</v>
      </c>
      <c r="G51" s="118">
        <f t="shared" si="2"/>
        <v>76.923076923076934</v>
      </c>
    </row>
    <row r="52" spans="1:7" s="51" customFormat="1" ht="15" x14ac:dyDescent="0.35">
      <c r="A52" s="59"/>
      <c r="B52" s="71">
        <v>4372</v>
      </c>
      <c r="C52" s="59" t="s">
        <v>282</v>
      </c>
      <c r="D52" s="53">
        <v>33</v>
      </c>
      <c r="E52" s="180">
        <v>33</v>
      </c>
      <c r="F52" s="112">
        <v>18.5</v>
      </c>
      <c r="G52" s="111">
        <f t="shared" si="2"/>
        <v>56.060606060606055</v>
      </c>
    </row>
    <row r="53" spans="1:7" s="51" customFormat="1" ht="15" x14ac:dyDescent="0.35">
      <c r="A53" s="59"/>
      <c r="B53" s="71">
        <v>4374</v>
      </c>
      <c r="C53" s="59" t="s">
        <v>163</v>
      </c>
      <c r="D53" s="53">
        <v>95</v>
      </c>
      <c r="E53" s="180">
        <v>146.9</v>
      </c>
      <c r="F53" s="112">
        <v>146.30000000000001</v>
      </c>
      <c r="G53" s="111">
        <f t="shared" si="2"/>
        <v>99.591558883594288</v>
      </c>
    </row>
    <row r="54" spans="1:7" s="51" customFormat="1" ht="15" x14ac:dyDescent="0.35">
      <c r="A54" s="59"/>
      <c r="B54" s="81">
        <v>4376</v>
      </c>
      <c r="C54" s="78" t="s">
        <v>406</v>
      </c>
      <c r="D54" s="53">
        <v>190</v>
      </c>
      <c r="E54" s="180">
        <v>293.60000000000002</v>
      </c>
      <c r="F54" s="112">
        <v>292.60000000000002</v>
      </c>
      <c r="G54" s="111">
        <f t="shared" si="2"/>
        <v>99.659400544959126</v>
      </c>
    </row>
    <row r="55" spans="1:7" s="51" customFormat="1" ht="15" hidden="1" x14ac:dyDescent="0.35">
      <c r="A55" s="59"/>
      <c r="B55" s="81">
        <v>4377</v>
      </c>
      <c r="C55" s="78" t="s">
        <v>460</v>
      </c>
      <c r="D55" s="53">
        <v>0</v>
      </c>
      <c r="E55" s="180">
        <v>0</v>
      </c>
      <c r="F55" s="112">
        <v>0</v>
      </c>
      <c r="G55" s="111" t="e">
        <f t="shared" si="2"/>
        <v>#DIV/0!</v>
      </c>
    </row>
    <row r="56" spans="1:7" s="51" customFormat="1" ht="15" x14ac:dyDescent="0.35">
      <c r="A56" s="59"/>
      <c r="B56" s="81">
        <v>4378</v>
      </c>
      <c r="C56" s="78" t="s">
        <v>283</v>
      </c>
      <c r="D56" s="53">
        <v>127</v>
      </c>
      <c r="E56" s="180">
        <v>197</v>
      </c>
      <c r="F56" s="112">
        <v>195.9</v>
      </c>
      <c r="G56" s="111">
        <f t="shared" si="2"/>
        <v>99.441624365482241</v>
      </c>
    </row>
    <row r="57" spans="1:7" s="51" customFormat="1" ht="15" x14ac:dyDescent="0.35">
      <c r="A57" s="78"/>
      <c r="B57" s="81">
        <v>4379</v>
      </c>
      <c r="C57" s="78" t="s">
        <v>270</v>
      </c>
      <c r="D57" s="53">
        <v>6331</v>
      </c>
      <c r="E57" s="180">
        <v>7026.7</v>
      </c>
      <c r="F57" s="112">
        <v>6032.9</v>
      </c>
      <c r="G57" s="111">
        <f t="shared" si="2"/>
        <v>85.856803335847559</v>
      </c>
    </row>
    <row r="58" spans="1:7" s="51" customFormat="1" ht="15" x14ac:dyDescent="0.35">
      <c r="A58" s="78"/>
      <c r="B58" s="81">
        <v>4399</v>
      </c>
      <c r="C58" s="78" t="s">
        <v>164</v>
      </c>
      <c r="D58" s="53">
        <v>2405</v>
      </c>
      <c r="E58" s="180">
        <v>3112.4</v>
      </c>
      <c r="F58" s="112">
        <v>2398.1</v>
      </c>
      <c r="G58" s="111">
        <f t="shared" si="2"/>
        <v>77.049865055905414</v>
      </c>
    </row>
    <row r="59" spans="1:7" s="51" customFormat="1" ht="15" x14ac:dyDescent="0.35">
      <c r="A59" s="78"/>
      <c r="B59" s="81">
        <v>6171</v>
      </c>
      <c r="C59" s="76" t="s">
        <v>187</v>
      </c>
      <c r="D59" s="53">
        <v>1941</v>
      </c>
      <c r="E59" s="180">
        <v>1941</v>
      </c>
      <c r="F59" s="112">
        <v>1746.7</v>
      </c>
      <c r="G59" s="111">
        <f t="shared" si="2"/>
        <v>89.989696032972702</v>
      </c>
    </row>
    <row r="60" spans="1:7" s="51" customFormat="1" ht="17.25" customHeight="1" thickBot="1" x14ac:dyDescent="0.4">
      <c r="A60" s="56"/>
      <c r="B60" s="56">
        <v>6402</v>
      </c>
      <c r="C60" s="72" t="s">
        <v>139</v>
      </c>
      <c r="D60" s="53">
        <v>0</v>
      </c>
      <c r="E60" s="180">
        <v>400</v>
      </c>
      <c r="F60" s="112">
        <v>371.5</v>
      </c>
      <c r="G60" s="111">
        <f t="shared" si="2"/>
        <v>92.875</v>
      </c>
    </row>
    <row r="61" spans="1:7" s="51" customFormat="1" ht="18.75" customHeight="1" thickTop="1" thickBot="1" x14ac:dyDescent="0.45">
      <c r="A61" s="79"/>
      <c r="B61" s="80"/>
      <c r="C61" s="89" t="s">
        <v>459</v>
      </c>
      <c r="D61" s="87">
        <f t="shared" ref="D61:F61" si="3">SUM(D32:D60)</f>
        <v>20484</v>
      </c>
      <c r="E61" s="183">
        <f t="shared" si="3"/>
        <v>30787.3</v>
      </c>
      <c r="F61" s="202">
        <f t="shared" si="3"/>
        <v>28085.3</v>
      </c>
      <c r="G61" s="268">
        <f t="shared" si="2"/>
        <v>91.223653909241804</v>
      </c>
    </row>
    <row r="62" spans="1:7" s="51" customFormat="1" ht="12.75" customHeight="1" x14ac:dyDescent="0.35">
      <c r="A62" s="68"/>
      <c r="B62" s="69"/>
      <c r="C62" s="68"/>
      <c r="D62" s="55"/>
      <c r="E62" s="55"/>
    </row>
    <row r="63" spans="1:7" s="51" customFormat="1" ht="12.75" customHeight="1" x14ac:dyDescent="0.35">
      <c r="A63" s="68"/>
      <c r="B63" s="69"/>
      <c r="C63" s="68"/>
      <c r="D63" s="55"/>
      <c r="E63" s="55"/>
    </row>
    <row r="64" spans="1:7" s="51" customFormat="1" ht="21" customHeight="1" thickBot="1" x14ac:dyDescent="0.4">
      <c r="A64" s="68"/>
      <c r="B64" s="69"/>
      <c r="C64" s="68"/>
      <c r="D64" s="228"/>
      <c r="E64" s="228"/>
    </row>
    <row r="65" spans="1:7" s="51" customFormat="1" ht="15.45" x14ac:dyDescent="0.4">
      <c r="A65" s="106" t="s">
        <v>14</v>
      </c>
      <c r="B65" s="107" t="s">
        <v>13</v>
      </c>
      <c r="C65" s="106" t="s">
        <v>12</v>
      </c>
      <c r="D65" s="229" t="s">
        <v>11</v>
      </c>
      <c r="E65" s="229" t="s">
        <v>11</v>
      </c>
      <c r="F65" s="20" t="s">
        <v>0</v>
      </c>
      <c r="G65" s="113" t="s">
        <v>359</v>
      </c>
    </row>
    <row r="66" spans="1:7" s="51" customFormat="1" ht="15.75" customHeight="1" thickBot="1" x14ac:dyDescent="0.45">
      <c r="A66" s="108"/>
      <c r="B66" s="109"/>
      <c r="C66" s="110"/>
      <c r="D66" s="230" t="s">
        <v>10</v>
      </c>
      <c r="E66" s="230" t="s">
        <v>9</v>
      </c>
      <c r="F66" s="216" t="s">
        <v>532</v>
      </c>
      <c r="G66" s="114" t="s">
        <v>360</v>
      </c>
    </row>
    <row r="67" spans="1:7" s="51" customFormat="1" ht="16.5" customHeight="1" thickTop="1" x14ac:dyDescent="0.4">
      <c r="A67" s="57">
        <v>30</v>
      </c>
      <c r="B67" s="57"/>
      <c r="C67" s="86" t="s">
        <v>88</v>
      </c>
      <c r="D67" s="52"/>
      <c r="E67" s="192"/>
      <c r="F67" s="130"/>
      <c r="G67" s="128"/>
    </row>
    <row r="68" spans="1:7" s="51" customFormat="1" ht="16.5" customHeight="1" x14ac:dyDescent="0.35">
      <c r="A68" s="56"/>
      <c r="B68" s="56"/>
      <c r="C68" s="58"/>
      <c r="D68" s="53"/>
      <c r="E68" s="180"/>
      <c r="F68" s="131"/>
      <c r="G68" s="59"/>
    </row>
    <row r="69" spans="1:7" s="51" customFormat="1" ht="15" x14ac:dyDescent="0.35">
      <c r="A69" s="59"/>
      <c r="B69" s="56">
        <v>1014</v>
      </c>
      <c r="C69" s="59" t="s">
        <v>574</v>
      </c>
      <c r="D69" s="53">
        <v>0</v>
      </c>
      <c r="E69" s="180">
        <v>3.7</v>
      </c>
      <c r="F69" s="112">
        <v>3.6</v>
      </c>
      <c r="G69" s="111">
        <f t="shared" ref="G69:G95" si="4">(F69/E69)*100</f>
        <v>97.297297297297291</v>
      </c>
    </row>
    <row r="70" spans="1:7" s="51" customFormat="1" ht="15" hidden="1" x14ac:dyDescent="0.35">
      <c r="A70" s="59"/>
      <c r="B70" s="56">
        <v>3341</v>
      </c>
      <c r="C70" s="68" t="s">
        <v>126</v>
      </c>
      <c r="D70" s="53">
        <v>0</v>
      </c>
      <c r="E70" s="180">
        <v>0</v>
      </c>
      <c r="F70" s="112">
        <v>0</v>
      </c>
      <c r="G70" s="111" t="e">
        <f t="shared" si="4"/>
        <v>#DIV/0!</v>
      </c>
    </row>
    <row r="71" spans="1:7" s="51" customFormat="1" ht="15.75" hidden="1" customHeight="1" x14ac:dyDescent="0.35">
      <c r="A71" s="59"/>
      <c r="B71" s="56">
        <v>3319</v>
      </c>
      <c r="C71" s="72" t="s">
        <v>410</v>
      </c>
      <c r="D71" s="53">
        <v>0</v>
      </c>
      <c r="E71" s="180">
        <v>0</v>
      </c>
      <c r="F71" s="112">
        <v>0</v>
      </c>
      <c r="G71" s="111" t="e">
        <f t="shared" si="4"/>
        <v>#DIV/0!</v>
      </c>
    </row>
    <row r="72" spans="1:7" s="51" customFormat="1" ht="15.75" hidden="1" customHeight="1" x14ac:dyDescent="0.35">
      <c r="A72" s="59"/>
      <c r="B72" s="56">
        <v>3326</v>
      </c>
      <c r="C72" s="72" t="s">
        <v>409</v>
      </c>
      <c r="D72" s="53">
        <v>0</v>
      </c>
      <c r="E72" s="180">
        <v>0</v>
      </c>
      <c r="F72" s="112">
        <v>0</v>
      </c>
      <c r="G72" s="111" t="e">
        <f t="shared" si="4"/>
        <v>#DIV/0!</v>
      </c>
    </row>
    <row r="73" spans="1:7" s="51" customFormat="1" ht="15.75" customHeight="1" x14ac:dyDescent="0.35">
      <c r="A73" s="59"/>
      <c r="B73" s="56">
        <v>3349</v>
      </c>
      <c r="C73" s="72" t="s">
        <v>127</v>
      </c>
      <c r="D73" s="53">
        <v>825</v>
      </c>
      <c r="E73" s="180">
        <v>825</v>
      </c>
      <c r="F73" s="112">
        <v>625.9</v>
      </c>
      <c r="G73" s="111">
        <f t="shared" si="4"/>
        <v>75.86666666666666</v>
      </c>
    </row>
    <row r="74" spans="1:7" s="51" customFormat="1" ht="15.75" customHeight="1" x14ac:dyDescent="0.35">
      <c r="A74" s="59"/>
      <c r="B74" s="71">
        <v>3699</v>
      </c>
      <c r="C74" s="73" t="s">
        <v>116</v>
      </c>
      <c r="D74" s="53">
        <v>400</v>
      </c>
      <c r="E74" s="180">
        <v>520</v>
      </c>
      <c r="F74" s="112">
        <v>429.8</v>
      </c>
      <c r="G74" s="111">
        <f t="shared" si="4"/>
        <v>82.65384615384616</v>
      </c>
    </row>
    <row r="75" spans="1:7" s="51" customFormat="1" ht="15.75" customHeight="1" x14ac:dyDescent="0.35">
      <c r="A75" s="59"/>
      <c r="B75" s="71">
        <v>3733</v>
      </c>
      <c r="C75" s="72" t="s">
        <v>119</v>
      </c>
      <c r="D75" s="53">
        <v>62</v>
      </c>
      <c r="E75" s="180">
        <v>62</v>
      </c>
      <c r="F75" s="112">
        <v>30.1</v>
      </c>
      <c r="G75" s="111">
        <f t="shared" si="4"/>
        <v>48.548387096774199</v>
      </c>
    </row>
    <row r="76" spans="1:7" s="51" customFormat="1" ht="16.5" hidden="1" customHeight="1" x14ac:dyDescent="0.35">
      <c r="A76" s="59"/>
      <c r="B76" s="56">
        <v>3745</v>
      </c>
      <c r="C76" s="72" t="s">
        <v>121</v>
      </c>
      <c r="D76" s="53">
        <v>0</v>
      </c>
      <c r="E76" s="180">
        <v>0</v>
      </c>
      <c r="F76" s="112">
        <v>0</v>
      </c>
      <c r="G76" s="111" t="e">
        <f t="shared" si="4"/>
        <v>#DIV/0!</v>
      </c>
    </row>
    <row r="77" spans="1:7" s="51" customFormat="1" ht="15.75" hidden="1" customHeight="1" x14ac:dyDescent="0.35">
      <c r="A77" s="59"/>
      <c r="B77" s="56">
        <v>3900</v>
      </c>
      <c r="C77" s="59" t="s">
        <v>404</v>
      </c>
      <c r="D77" s="53">
        <v>0</v>
      </c>
      <c r="E77" s="180">
        <v>0</v>
      </c>
      <c r="F77" s="112">
        <v>0</v>
      </c>
      <c r="G77" s="111" t="e">
        <f t="shared" si="4"/>
        <v>#DIV/0!</v>
      </c>
    </row>
    <row r="78" spans="1:7" s="51" customFormat="1" ht="15.75" hidden="1" customHeight="1" x14ac:dyDescent="0.35">
      <c r="A78" s="59"/>
      <c r="B78" s="56">
        <v>5212</v>
      </c>
      <c r="C78" s="59" t="s">
        <v>128</v>
      </c>
      <c r="D78" s="53">
        <v>0</v>
      </c>
      <c r="E78" s="180">
        <v>0</v>
      </c>
      <c r="F78" s="112">
        <v>0</v>
      </c>
      <c r="G78" s="111" t="e">
        <f t="shared" si="4"/>
        <v>#DIV/0!</v>
      </c>
    </row>
    <row r="79" spans="1:7" s="51" customFormat="1" ht="15.75" customHeight="1" x14ac:dyDescent="0.35">
      <c r="A79" s="59"/>
      <c r="B79" s="56">
        <v>5213</v>
      </c>
      <c r="C79" s="59" t="s">
        <v>405</v>
      </c>
      <c r="D79" s="53">
        <v>100</v>
      </c>
      <c r="E79" s="180">
        <v>100</v>
      </c>
      <c r="F79" s="112">
        <v>0</v>
      </c>
      <c r="G79" s="111">
        <f t="shared" si="4"/>
        <v>0</v>
      </c>
    </row>
    <row r="80" spans="1:7" s="51" customFormat="1" ht="15.75" customHeight="1" thickBot="1" x14ac:dyDescent="0.4">
      <c r="A80" s="59"/>
      <c r="B80" s="56">
        <v>5269</v>
      </c>
      <c r="C80" s="75" t="s">
        <v>573</v>
      </c>
      <c r="D80" s="53">
        <v>0</v>
      </c>
      <c r="E80" s="180">
        <v>2775</v>
      </c>
      <c r="F80" s="112">
        <v>2015.2</v>
      </c>
      <c r="G80" s="118">
        <f t="shared" si="4"/>
        <v>72.619819819819824</v>
      </c>
    </row>
    <row r="81" spans="1:7" s="51" customFormat="1" ht="15.75" hidden="1" customHeight="1" thickTop="1" x14ac:dyDescent="0.35">
      <c r="A81" s="59"/>
      <c r="B81" s="56">
        <v>5272</v>
      </c>
      <c r="C81" s="59" t="s">
        <v>129</v>
      </c>
      <c r="D81" s="53">
        <v>0</v>
      </c>
      <c r="E81" s="180">
        <v>0</v>
      </c>
      <c r="F81" s="112">
        <v>0</v>
      </c>
      <c r="G81" s="118" t="e">
        <f t="shared" si="4"/>
        <v>#DIV/0!</v>
      </c>
    </row>
    <row r="82" spans="1:7" s="51" customFormat="1" ht="15.75" customHeight="1" thickTop="1" x14ac:dyDescent="0.35">
      <c r="A82" s="59"/>
      <c r="B82" s="56">
        <v>5279</v>
      </c>
      <c r="C82" s="59" t="s">
        <v>130</v>
      </c>
      <c r="D82" s="53">
        <v>200</v>
      </c>
      <c r="E82" s="180">
        <v>462.6</v>
      </c>
      <c r="F82" s="112">
        <v>460.1</v>
      </c>
      <c r="G82" s="111">
        <f t="shared" si="4"/>
        <v>99.45957630782533</v>
      </c>
    </row>
    <row r="83" spans="1:7" s="51" customFormat="1" ht="15.75" hidden="1" customHeight="1" x14ac:dyDescent="0.35">
      <c r="A83" s="59"/>
      <c r="B83" s="56">
        <v>5311</v>
      </c>
      <c r="C83" s="59" t="s">
        <v>290</v>
      </c>
      <c r="D83" s="53">
        <v>0</v>
      </c>
      <c r="E83" s="180">
        <v>0</v>
      </c>
      <c r="F83" s="112">
        <v>0</v>
      </c>
      <c r="G83" s="111" t="e">
        <f t="shared" si="4"/>
        <v>#DIV/0!</v>
      </c>
    </row>
    <row r="84" spans="1:7" s="51" customFormat="1" ht="15" x14ac:dyDescent="0.35">
      <c r="A84" s="59"/>
      <c r="B84" s="56">
        <v>5512</v>
      </c>
      <c r="C84" s="68" t="s">
        <v>131</v>
      </c>
      <c r="D84" s="53">
        <v>1150</v>
      </c>
      <c r="E84" s="180">
        <v>1251.8</v>
      </c>
      <c r="F84" s="112">
        <v>891.5</v>
      </c>
      <c r="G84" s="111">
        <f t="shared" si="4"/>
        <v>71.217446876497846</v>
      </c>
    </row>
    <row r="85" spans="1:7" s="51" customFormat="1" ht="15.75" customHeight="1" x14ac:dyDescent="0.35">
      <c r="A85" s="59"/>
      <c r="B85" s="56">
        <v>6112</v>
      </c>
      <c r="C85" s="72" t="s">
        <v>132</v>
      </c>
      <c r="D85" s="53">
        <v>7003</v>
      </c>
      <c r="E85" s="180">
        <v>7003</v>
      </c>
      <c r="F85" s="112">
        <v>6823.7</v>
      </c>
      <c r="G85" s="111">
        <f t="shared" si="4"/>
        <v>97.439668713408537</v>
      </c>
    </row>
    <row r="86" spans="1:7" s="51" customFormat="1" ht="15.75" customHeight="1" x14ac:dyDescent="0.35">
      <c r="A86" s="59"/>
      <c r="B86" s="56">
        <v>6114</v>
      </c>
      <c r="C86" s="72" t="s">
        <v>133</v>
      </c>
      <c r="D86" s="53">
        <v>0</v>
      </c>
      <c r="E86" s="180">
        <v>702</v>
      </c>
      <c r="F86" s="112">
        <v>644.20000000000005</v>
      </c>
      <c r="G86" s="111">
        <f t="shared" si="4"/>
        <v>91.766381766381784</v>
      </c>
    </row>
    <row r="87" spans="1:7" s="51" customFormat="1" ht="15.75" hidden="1" customHeight="1" x14ac:dyDescent="0.35">
      <c r="A87" s="59"/>
      <c r="B87" s="56">
        <v>6115</v>
      </c>
      <c r="C87" s="72" t="s">
        <v>134</v>
      </c>
      <c r="D87" s="53">
        <v>0</v>
      </c>
      <c r="E87" s="180">
        <v>0</v>
      </c>
      <c r="F87" s="112">
        <v>0</v>
      </c>
      <c r="G87" s="111" t="e">
        <f t="shared" si="4"/>
        <v>#DIV/0!</v>
      </c>
    </row>
    <row r="88" spans="1:7" s="51" customFormat="1" ht="15.75" hidden="1" customHeight="1" x14ac:dyDescent="0.35">
      <c r="A88" s="59"/>
      <c r="B88" s="56">
        <v>6117</v>
      </c>
      <c r="C88" s="72" t="s">
        <v>135</v>
      </c>
      <c r="D88" s="53">
        <v>0</v>
      </c>
      <c r="E88" s="180">
        <v>0</v>
      </c>
      <c r="F88" s="112">
        <v>0</v>
      </c>
      <c r="G88" s="118" t="e">
        <f t="shared" si="4"/>
        <v>#DIV/0!</v>
      </c>
    </row>
    <row r="89" spans="1:7" s="51" customFormat="1" ht="15.75" hidden="1" customHeight="1" x14ac:dyDescent="0.35">
      <c r="A89" s="59"/>
      <c r="B89" s="56">
        <v>6118</v>
      </c>
      <c r="C89" s="72" t="s">
        <v>136</v>
      </c>
      <c r="D89" s="53">
        <v>0</v>
      </c>
      <c r="E89" s="180">
        <v>0</v>
      </c>
      <c r="F89" s="112">
        <v>0</v>
      </c>
      <c r="G89" s="111" t="e">
        <f t="shared" si="4"/>
        <v>#DIV/0!</v>
      </c>
    </row>
    <row r="90" spans="1:7" s="51" customFormat="1" ht="13.5" hidden="1" customHeight="1" x14ac:dyDescent="0.35">
      <c r="A90" s="59"/>
      <c r="B90" s="56">
        <v>6149</v>
      </c>
      <c r="C90" s="72" t="s">
        <v>137</v>
      </c>
      <c r="D90" s="53">
        <v>0</v>
      </c>
      <c r="E90" s="180">
        <v>0</v>
      </c>
      <c r="F90" s="112">
        <v>0</v>
      </c>
      <c r="G90" s="111" t="e">
        <f t="shared" si="4"/>
        <v>#DIV/0!</v>
      </c>
    </row>
    <row r="91" spans="1:7" s="51" customFormat="1" ht="17.25" customHeight="1" x14ac:dyDescent="0.35">
      <c r="A91" s="56"/>
      <c r="B91" s="56">
        <v>6171</v>
      </c>
      <c r="C91" s="72" t="s">
        <v>138</v>
      </c>
      <c r="D91" s="53">
        <v>56335</v>
      </c>
      <c r="E91" s="180">
        <v>66036.800000000003</v>
      </c>
      <c r="F91" s="112">
        <v>54533.9</v>
      </c>
      <c r="G91" s="111">
        <f t="shared" si="4"/>
        <v>82.581076006105675</v>
      </c>
    </row>
    <row r="92" spans="1:7" s="51" customFormat="1" ht="15" x14ac:dyDescent="0.35">
      <c r="A92" s="59"/>
      <c r="B92" s="71">
        <v>6399</v>
      </c>
      <c r="C92" s="59" t="s">
        <v>581</v>
      </c>
      <c r="D92" s="53">
        <v>0</v>
      </c>
      <c r="E92" s="180">
        <v>9</v>
      </c>
      <c r="F92" s="112">
        <v>8.6999999999999993</v>
      </c>
      <c r="G92" s="111">
        <f t="shared" si="4"/>
        <v>96.666666666666657</v>
      </c>
    </row>
    <row r="93" spans="1:7" s="51" customFormat="1" ht="17.25" customHeight="1" x14ac:dyDescent="0.35">
      <c r="A93" s="56"/>
      <c r="B93" s="56">
        <v>6402</v>
      </c>
      <c r="C93" s="72" t="s">
        <v>139</v>
      </c>
      <c r="D93" s="53">
        <v>0</v>
      </c>
      <c r="E93" s="180">
        <v>24.5</v>
      </c>
      <c r="F93" s="112">
        <v>24.4</v>
      </c>
      <c r="G93" s="111">
        <f t="shared" si="4"/>
        <v>99.591836734693871</v>
      </c>
    </row>
    <row r="94" spans="1:7" s="51" customFormat="1" ht="15.45" thickBot="1" x14ac:dyDescent="0.4">
      <c r="A94" s="59"/>
      <c r="B94" s="71">
        <v>6409</v>
      </c>
      <c r="C94" s="59" t="s">
        <v>317</v>
      </c>
      <c r="D94" s="53">
        <v>0</v>
      </c>
      <c r="E94" s="180">
        <v>0</v>
      </c>
      <c r="F94" s="112">
        <v>0</v>
      </c>
      <c r="G94" s="111" t="e">
        <f t="shared" si="4"/>
        <v>#DIV/0!</v>
      </c>
    </row>
    <row r="95" spans="1:7" s="51" customFormat="1" ht="18.75" customHeight="1" thickTop="1" thickBot="1" x14ac:dyDescent="0.45">
      <c r="A95" s="79"/>
      <c r="B95" s="80"/>
      <c r="C95" s="89" t="s">
        <v>316</v>
      </c>
      <c r="D95" s="87">
        <f>SUM(D69:D94)</f>
        <v>66075</v>
      </c>
      <c r="E95" s="183">
        <f>SUM(E69:E94)</f>
        <v>79775.400000000009</v>
      </c>
      <c r="F95" s="202">
        <f t="shared" ref="F95" si="5">SUM(F69:F94)</f>
        <v>66491.099999999991</v>
      </c>
      <c r="G95" s="268">
        <f t="shared" si="4"/>
        <v>83.3478741566949</v>
      </c>
    </row>
    <row r="96" spans="1:7" s="51" customFormat="1" ht="12.75" customHeight="1" x14ac:dyDescent="0.35">
      <c r="A96" s="68"/>
      <c r="B96" s="69"/>
      <c r="C96" s="68"/>
      <c r="D96" s="55"/>
      <c r="E96" s="55"/>
    </row>
    <row r="97" spans="1:7" s="51" customFormat="1" ht="12.75" customHeight="1" x14ac:dyDescent="0.35">
      <c r="A97" s="68"/>
      <c r="B97" s="69"/>
      <c r="C97" s="68"/>
      <c r="D97" s="55"/>
      <c r="E97" s="55"/>
    </row>
    <row r="98" spans="1:7" s="51" customFormat="1" ht="12.75" customHeight="1" x14ac:dyDescent="0.35">
      <c r="A98" s="68"/>
      <c r="B98" s="69"/>
      <c r="C98" s="68"/>
      <c r="D98" s="55"/>
      <c r="E98" s="55"/>
    </row>
    <row r="99" spans="1:7" s="51" customFormat="1" ht="15.75" customHeight="1" thickBot="1" x14ac:dyDescent="0.4">
      <c r="A99" s="68"/>
      <c r="B99" s="69"/>
      <c r="C99" s="68"/>
      <c r="D99" s="55"/>
      <c r="E99" s="55"/>
    </row>
    <row r="100" spans="1:7" s="51" customFormat="1" ht="15.45" x14ac:dyDescent="0.4">
      <c r="A100" s="106" t="s">
        <v>14</v>
      </c>
      <c r="B100" s="107" t="s">
        <v>13</v>
      </c>
      <c r="C100" s="106" t="s">
        <v>12</v>
      </c>
      <c r="D100" s="229" t="s">
        <v>11</v>
      </c>
      <c r="E100" s="229" t="s">
        <v>11</v>
      </c>
      <c r="F100" s="20" t="s">
        <v>0</v>
      </c>
      <c r="G100" s="113" t="s">
        <v>359</v>
      </c>
    </row>
    <row r="101" spans="1:7" s="51" customFormat="1" ht="15.75" customHeight="1" thickBot="1" x14ac:dyDescent="0.45">
      <c r="A101" s="108"/>
      <c r="B101" s="109"/>
      <c r="C101" s="110"/>
      <c r="D101" s="230" t="s">
        <v>10</v>
      </c>
      <c r="E101" s="230" t="s">
        <v>9</v>
      </c>
      <c r="F101" s="216" t="s">
        <v>532</v>
      </c>
      <c r="G101" s="114" t="s">
        <v>360</v>
      </c>
    </row>
    <row r="102" spans="1:7" s="51" customFormat="1" ht="15.9" thickTop="1" x14ac:dyDescent="0.4">
      <c r="A102" s="57">
        <v>50</v>
      </c>
      <c r="B102" s="70"/>
      <c r="C102" s="92" t="s">
        <v>357</v>
      </c>
      <c r="D102" s="52"/>
      <c r="E102" s="192"/>
      <c r="F102" s="130"/>
      <c r="G102" s="128"/>
    </row>
    <row r="103" spans="1:7" s="51" customFormat="1" ht="14.25" customHeight="1" x14ac:dyDescent="0.35">
      <c r="A103" s="57"/>
      <c r="B103" s="70"/>
      <c r="C103" s="74"/>
      <c r="D103" s="52"/>
      <c r="E103" s="192"/>
      <c r="F103" s="131"/>
      <c r="G103" s="59"/>
    </row>
    <row r="104" spans="1:7" s="51" customFormat="1" ht="15" customHeight="1" x14ac:dyDescent="0.35">
      <c r="A104" s="57"/>
      <c r="B104" s="77">
        <v>2169</v>
      </c>
      <c r="C104" s="78" t="s">
        <v>319</v>
      </c>
      <c r="D104" s="53">
        <v>50</v>
      </c>
      <c r="E104" s="180">
        <v>50</v>
      </c>
      <c r="F104" s="112">
        <v>0</v>
      </c>
      <c r="G104" s="111">
        <f t="shared" ref="G104:G110" si="6">(F104/E104)*100</f>
        <v>0</v>
      </c>
    </row>
    <row r="105" spans="1:7" s="51" customFormat="1" ht="15" customHeight="1" x14ac:dyDescent="0.35">
      <c r="A105" s="57"/>
      <c r="B105" s="56">
        <v>2219</v>
      </c>
      <c r="C105" s="59" t="s">
        <v>180</v>
      </c>
      <c r="D105" s="53">
        <v>420</v>
      </c>
      <c r="E105" s="180">
        <v>375</v>
      </c>
      <c r="F105" s="112">
        <v>345</v>
      </c>
      <c r="G105" s="111">
        <f t="shared" si="6"/>
        <v>92</v>
      </c>
    </row>
    <row r="106" spans="1:7" s="51" customFormat="1" ht="15" hidden="1" customHeight="1" x14ac:dyDescent="0.35">
      <c r="A106" s="57"/>
      <c r="B106" s="56">
        <v>2229</v>
      </c>
      <c r="C106" s="59" t="s">
        <v>181</v>
      </c>
      <c r="D106" s="53">
        <v>0</v>
      </c>
      <c r="E106" s="180">
        <v>0</v>
      </c>
      <c r="F106" s="112">
        <v>0</v>
      </c>
      <c r="G106" s="111" t="e">
        <f t="shared" si="6"/>
        <v>#DIV/0!</v>
      </c>
    </row>
    <row r="107" spans="1:7" s="51" customFormat="1" ht="15" customHeight="1" x14ac:dyDescent="0.35">
      <c r="A107" s="57"/>
      <c r="B107" s="56">
        <v>2293</v>
      </c>
      <c r="C107" s="59" t="s">
        <v>320</v>
      </c>
      <c r="D107" s="53">
        <v>27140</v>
      </c>
      <c r="E107" s="180">
        <v>27140</v>
      </c>
      <c r="F107" s="112">
        <v>24876.400000000001</v>
      </c>
      <c r="G107" s="111">
        <f t="shared" si="6"/>
        <v>91.659543109801035</v>
      </c>
    </row>
    <row r="108" spans="1:7" s="51" customFormat="1" ht="15" hidden="1" customHeight="1" x14ac:dyDescent="0.35">
      <c r="A108" s="57"/>
      <c r="B108" s="56">
        <v>2299</v>
      </c>
      <c r="C108" s="59" t="s">
        <v>181</v>
      </c>
      <c r="D108" s="53">
        <v>0</v>
      </c>
      <c r="E108" s="180">
        <v>0</v>
      </c>
      <c r="F108" s="112">
        <v>0</v>
      </c>
      <c r="G108" s="111" t="e">
        <f t="shared" si="6"/>
        <v>#DIV/0!</v>
      </c>
    </row>
    <row r="109" spans="1:7" s="51" customFormat="1" ht="15" customHeight="1" x14ac:dyDescent="0.35">
      <c r="A109" s="57"/>
      <c r="B109" s="77">
        <v>3399</v>
      </c>
      <c r="C109" s="78" t="s">
        <v>182</v>
      </c>
      <c r="D109" s="53">
        <v>200</v>
      </c>
      <c r="E109" s="180">
        <v>200</v>
      </c>
      <c r="F109" s="112">
        <v>62.1</v>
      </c>
      <c r="G109" s="111">
        <f t="shared" si="6"/>
        <v>31.05</v>
      </c>
    </row>
    <row r="110" spans="1:7" s="51" customFormat="1" ht="15.45" thickBot="1" x14ac:dyDescent="0.4">
      <c r="A110" s="78"/>
      <c r="B110" s="77">
        <v>6171</v>
      </c>
      <c r="C110" s="78" t="s">
        <v>273</v>
      </c>
      <c r="D110" s="53">
        <v>28232</v>
      </c>
      <c r="E110" s="180">
        <v>28311</v>
      </c>
      <c r="F110" s="112">
        <v>26499.599999999999</v>
      </c>
      <c r="G110" s="111">
        <f t="shared" si="6"/>
        <v>93.601780226766977</v>
      </c>
    </row>
    <row r="111" spans="1:7" s="51" customFormat="1" ht="15.45" hidden="1" thickBot="1" x14ac:dyDescent="0.4">
      <c r="A111" s="78"/>
      <c r="B111" s="81">
        <v>6402</v>
      </c>
      <c r="C111" s="78" t="s">
        <v>165</v>
      </c>
      <c r="D111" s="53"/>
      <c r="E111" s="180"/>
    </row>
    <row r="112" spans="1:7" s="51" customFormat="1" ht="15.45" hidden="1" thickBot="1" x14ac:dyDescent="0.4">
      <c r="A112" s="78"/>
      <c r="B112" s="81">
        <v>6409</v>
      </c>
      <c r="C112" s="78" t="s">
        <v>166</v>
      </c>
      <c r="D112" s="53"/>
      <c r="E112" s="180"/>
    </row>
    <row r="113" spans="1:7" s="51" customFormat="1" ht="18.75" customHeight="1" thickTop="1" thickBot="1" x14ac:dyDescent="0.45">
      <c r="A113" s="79"/>
      <c r="B113" s="82"/>
      <c r="C113" s="89" t="s">
        <v>168</v>
      </c>
      <c r="D113" s="87">
        <f t="shared" ref="D113:F113" si="7">SUM(D104:D112)</f>
        <v>56042</v>
      </c>
      <c r="E113" s="183">
        <f t="shared" si="7"/>
        <v>56076</v>
      </c>
      <c r="F113" s="202">
        <f t="shared" si="7"/>
        <v>51783.1</v>
      </c>
      <c r="G113" s="268">
        <f>(F113/E113)*100</f>
        <v>92.34449675440473</v>
      </c>
    </row>
    <row r="114" spans="1:7" s="51" customFormat="1" ht="22.5" customHeight="1" thickBot="1" x14ac:dyDescent="0.4">
      <c r="A114" s="68"/>
      <c r="B114" s="69"/>
      <c r="C114" s="68"/>
      <c r="D114" s="232"/>
      <c r="E114" s="231"/>
    </row>
    <row r="115" spans="1:7" s="51" customFormat="1" ht="18" customHeight="1" x14ac:dyDescent="0.4">
      <c r="A115" s="106" t="s">
        <v>14</v>
      </c>
      <c r="B115" s="107" t="s">
        <v>13</v>
      </c>
      <c r="C115" s="106" t="s">
        <v>12</v>
      </c>
      <c r="D115" s="229" t="s">
        <v>11</v>
      </c>
      <c r="E115" s="229" t="s">
        <v>11</v>
      </c>
      <c r="F115" s="20" t="s">
        <v>0</v>
      </c>
      <c r="G115" s="113" t="s">
        <v>359</v>
      </c>
    </row>
    <row r="116" spans="1:7" s="51" customFormat="1" ht="18" customHeight="1" thickBot="1" x14ac:dyDescent="0.45">
      <c r="A116" s="108"/>
      <c r="B116" s="109"/>
      <c r="C116" s="110"/>
      <c r="D116" s="230" t="s">
        <v>10</v>
      </c>
      <c r="E116" s="230" t="s">
        <v>9</v>
      </c>
      <c r="F116" s="216" t="s">
        <v>532</v>
      </c>
      <c r="G116" s="114" t="s">
        <v>360</v>
      </c>
    </row>
    <row r="117" spans="1:7" s="51" customFormat="1" ht="18" customHeight="1" thickTop="1" x14ac:dyDescent="0.4">
      <c r="A117" s="57">
        <v>90</v>
      </c>
      <c r="B117" s="57"/>
      <c r="C117" s="92" t="s">
        <v>53</v>
      </c>
      <c r="D117" s="52"/>
      <c r="E117" s="192"/>
      <c r="F117" s="130"/>
      <c r="G117" s="128"/>
    </row>
    <row r="118" spans="1:7" s="51" customFormat="1" ht="15" customHeight="1" x14ac:dyDescent="0.35">
      <c r="A118" s="59"/>
      <c r="B118" s="56"/>
      <c r="C118" s="59"/>
      <c r="D118" s="53"/>
      <c r="E118" s="180"/>
      <c r="F118" s="131"/>
      <c r="G118" s="59"/>
    </row>
    <row r="119" spans="1:7" s="51" customFormat="1" ht="15" customHeight="1" x14ac:dyDescent="0.35">
      <c r="A119" s="59"/>
      <c r="B119" s="56">
        <v>2219</v>
      </c>
      <c r="C119" s="59" t="s">
        <v>95</v>
      </c>
      <c r="D119" s="53">
        <v>2730</v>
      </c>
      <c r="E119" s="180">
        <v>2669.6</v>
      </c>
      <c r="F119" s="112">
        <v>2651.3</v>
      </c>
      <c r="G119" s="111">
        <f t="shared" ref="G119:G125" si="8">(F119/E119)*100</f>
        <v>99.314504045549896</v>
      </c>
    </row>
    <row r="120" spans="1:7" s="51" customFormat="1" ht="15" customHeight="1" x14ac:dyDescent="0.35">
      <c r="A120" s="59"/>
      <c r="B120" s="56">
        <v>3421</v>
      </c>
      <c r="C120" s="59" t="s">
        <v>287</v>
      </c>
      <c r="D120" s="53">
        <v>797</v>
      </c>
      <c r="E120" s="180">
        <v>876.5</v>
      </c>
      <c r="F120" s="112">
        <v>871.4</v>
      </c>
      <c r="G120" s="111">
        <f t="shared" si="8"/>
        <v>99.418140330861377</v>
      </c>
    </row>
    <row r="121" spans="1:7" s="51" customFormat="1" ht="15" customHeight="1" x14ac:dyDescent="0.35">
      <c r="A121" s="59"/>
      <c r="B121" s="56">
        <v>4349</v>
      </c>
      <c r="C121" s="59" t="s">
        <v>274</v>
      </c>
      <c r="D121" s="53">
        <v>2124</v>
      </c>
      <c r="E121" s="180">
        <v>2573.5</v>
      </c>
      <c r="F121" s="112">
        <v>2562.5</v>
      </c>
      <c r="G121" s="111">
        <f t="shared" si="8"/>
        <v>99.57256654361764</v>
      </c>
    </row>
    <row r="122" spans="1:7" s="51" customFormat="1" ht="15" customHeight="1" x14ac:dyDescent="0.35">
      <c r="A122" s="59"/>
      <c r="B122" s="56">
        <v>5311</v>
      </c>
      <c r="C122" s="59" t="s">
        <v>184</v>
      </c>
      <c r="D122" s="53">
        <v>29343</v>
      </c>
      <c r="E122" s="180">
        <v>30593.4</v>
      </c>
      <c r="F122" s="112">
        <v>30480.9</v>
      </c>
      <c r="G122" s="111">
        <f t="shared" si="8"/>
        <v>99.632273627645176</v>
      </c>
    </row>
    <row r="123" spans="1:7" s="51" customFormat="1" ht="16.5" customHeight="1" thickBot="1" x14ac:dyDescent="0.4">
      <c r="A123" s="77"/>
      <c r="B123" s="132">
        <v>6402</v>
      </c>
      <c r="C123" s="133" t="s">
        <v>183</v>
      </c>
      <c r="D123" s="53">
        <v>0</v>
      </c>
      <c r="E123" s="180">
        <v>1</v>
      </c>
      <c r="F123" s="112">
        <v>0</v>
      </c>
      <c r="G123" s="111">
        <f t="shared" si="8"/>
        <v>0</v>
      </c>
    </row>
    <row r="124" spans="1:7" s="51" customFormat="1" ht="16.5" hidden="1" customHeight="1" thickBot="1" x14ac:dyDescent="0.4">
      <c r="A124" s="77"/>
      <c r="B124" s="132">
        <v>6409</v>
      </c>
      <c r="C124" s="133" t="s">
        <v>414</v>
      </c>
      <c r="D124" s="53">
        <v>0</v>
      </c>
      <c r="E124" s="180">
        <v>0</v>
      </c>
      <c r="F124" s="112">
        <v>0</v>
      </c>
      <c r="G124" s="111" t="e">
        <f t="shared" si="8"/>
        <v>#DIV/0!</v>
      </c>
    </row>
    <row r="125" spans="1:7" s="51" customFormat="1" ht="18.75" customHeight="1" thickTop="1" thickBot="1" x14ac:dyDescent="0.45">
      <c r="A125" s="79"/>
      <c r="B125" s="80"/>
      <c r="C125" s="89" t="s">
        <v>185</v>
      </c>
      <c r="D125" s="87">
        <f t="shared" ref="D125:F125" si="9">SUM(D119,D120,D121,D122,D123,D124)</f>
        <v>34994</v>
      </c>
      <c r="E125" s="183">
        <f t="shared" si="9"/>
        <v>36714</v>
      </c>
      <c r="F125" s="202">
        <f t="shared" si="9"/>
        <v>36566.100000000006</v>
      </c>
      <c r="G125" s="268">
        <f t="shared" si="8"/>
        <v>99.597156398104275</v>
      </c>
    </row>
    <row r="126" spans="1:7" s="51" customFormat="1" ht="13.5" customHeight="1" thickBot="1" x14ac:dyDescent="0.45">
      <c r="A126" s="96"/>
      <c r="B126" s="97"/>
      <c r="C126" s="98"/>
      <c r="D126" s="99"/>
      <c r="E126" s="99"/>
    </row>
    <row r="127" spans="1:7" s="51" customFormat="1" ht="12" hidden="1" customHeight="1" thickBot="1" x14ac:dyDescent="0.45">
      <c r="A127" s="100"/>
      <c r="B127" s="101"/>
      <c r="C127" s="102"/>
      <c r="D127" s="103"/>
      <c r="E127" s="103"/>
    </row>
    <row r="128" spans="1:7" s="51" customFormat="1" ht="15.45" x14ac:dyDescent="0.4">
      <c r="A128" s="106" t="s">
        <v>14</v>
      </c>
      <c r="B128" s="107" t="s">
        <v>13</v>
      </c>
      <c r="C128" s="106" t="s">
        <v>12</v>
      </c>
      <c r="D128" s="229" t="s">
        <v>11</v>
      </c>
      <c r="E128" s="229" t="s">
        <v>11</v>
      </c>
      <c r="F128" s="20" t="s">
        <v>0</v>
      </c>
      <c r="G128" s="113" t="s">
        <v>359</v>
      </c>
    </row>
    <row r="129" spans="1:7" s="51" customFormat="1" ht="15.75" customHeight="1" thickBot="1" x14ac:dyDescent="0.45">
      <c r="A129" s="108"/>
      <c r="B129" s="109"/>
      <c r="C129" s="110"/>
      <c r="D129" s="230" t="s">
        <v>10</v>
      </c>
      <c r="E129" s="230" t="s">
        <v>9</v>
      </c>
      <c r="F129" s="216" t="s">
        <v>532</v>
      </c>
      <c r="G129" s="114" t="s">
        <v>360</v>
      </c>
    </row>
    <row r="130" spans="1:7" s="51" customFormat="1" ht="15.9" thickTop="1" x14ac:dyDescent="0.4">
      <c r="A130" s="57">
        <v>100</v>
      </c>
      <c r="B130" s="1747" t="s">
        <v>358</v>
      </c>
      <c r="C130" s="1748"/>
      <c r="D130" s="52"/>
      <c r="E130" s="192"/>
      <c r="F130" s="130"/>
      <c r="G130" s="128"/>
    </row>
    <row r="131" spans="1:7" s="51" customFormat="1" ht="15" x14ac:dyDescent="0.35">
      <c r="A131" s="59"/>
      <c r="B131" s="71"/>
      <c r="C131" s="59"/>
      <c r="D131" s="53"/>
      <c r="E131" s="180"/>
      <c r="F131" s="131"/>
      <c r="G131" s="59"/>
    </row>
    <row r="132" spans="1:7" s="51" customFormat="1" ht="15" x14ac:dyDescent="0.35">
      <c r="A132" s="59"/>
      <c r="B132" s="71">
        <v>1014</v>
      </c>
      <c r="C132" s="59" t="s">
        <v>169</v>
      </c>
      <c r="D132" s="53">
        <v>600</v>
      </c>
      <c r="E132" s="180">
        <v>600</v>
      </c>
      <c r="F132" s="112">
        <v>347.3</v>
      </c>
      <c r="G132" s="111">
        <f t="shared" ref="G132:G151" si="10">(F132/E132)*100</f>
        <v>57.883333333333333</v>
      </c>
    </row>
    <row r="133" spans="1:7" s="51" customFormat="1" ht="15" hidden="1" customHeight="1" x14ac:dyDescent="0.35">
      <c r="A133" s="78"/>
      <c r="B133" s="81">
        <v>1031</v>
      </c>
      <c r="C133" s="78" t="s">
        <v>170</v>
      </c>
      <c r="D133" s="53">
        <v>0</v>
      </c>
      <c r="E133" s="180">
        <v>0</v>
      </c>
      <c r="F133" s="112">
        <v>0</v>
      </c>
      <c r="G133" s="111" t="e">
        <f t="shared" si="10"/>
        <v>#DIV/0!</v>
      </c>
    </row>
    <row r="134" spans="1:7" s="51" customFormat="1" ht="15" x14ac:dyDescent="0.35">
      <c r="A134" s="59"/>
      <c r="B134" s="71">
        <v>1036</v>
      </c>
      <c r="C134" s="59" t="s">
        <v>171</v>
      </c>
      <c r="D134" s="53">
        <v>0</v>
      </c>
      <c r="E134" s="180">
        <v>0</v>
      </c>
      <c r="F134" s="112">
        <v>0</v>
      </c>
      <c r="G134" s="111" t="e">
        <f t="shared" si="10"/>
        <v>#DIV/0!</v>
      </c>
    </row>
    <row r="135" spans="1:7" s="51" customFormat="1" ht="15" hidden="1" customHeight="1" x14ac:dyDescent="0.35">
      <c r="A135" s="78"/>
      <c r="B135" s="81">
        <v>1037</v>
      </c>
      <c r="C135" s="78" t="s">
        <v>172</v>
      </c>
      <c r="D135" s="53">
        <v>0</v>
      </c>
      <c r="E135" s="180">
        <v>0</v>
      </c>
      <c r="F135" s="112">
        <v>0</v>
      </c>
      <c r="G135" s="111" t="e">
        <f t="shared" si="10"/>
        <v>#DIV/0!</v>
      </c>
    </row>
    <row r="136" spans="1:7" s="51" customFormat="1" ht="15" hidden="1" x14ac:dyDescent="0.35">
      <c r="A136" s="78"/>
      <c r="B136" s="81">
        <v>1039</v>
      </c>
      <c r="C136" s="78" t="s">
        <v>173</v>
      </c>
      <c r="D136" s="53">
        <v>0</v>
      </c>
      <c r="E136" s="180">
        <v>0</v>
      </c>
      <c r="F136" s="112">
        <v>0</v>
      </c>
      <c r="G136" s="111" t="e">
        <f t="shared" si="10"/>
        <v>#DIV/0!</v>
      </c>
    </row>
    <row r="137" spans="1:7" s="51" customFormat="1" ht="18" hidden="1" customHeight="1" x14ac:dyDescent="0.35">
      <c r="A137" s="59"/>
      <c r="B137" s="71">
        <v>1036</v>
      </c>
      <c r="C137" s="78" t="s">
        <v>171</v>
      </c>
      <c r="D137" s="53">
        <v>0</v>
      </c>
      <c r="E137" s="180">
        <v>0</v>
      </c>
      <c r="F137" s="112">
        <v>0</v>
      </c>
      <c r="G137" s="111" t="e">
        <f t="shared" si="10"/>
        <v>#DIV/0!</v>
      </c>
    </row>
    <row r="138" spans="1:7" s="51" customFormat="1" ht="18" hidden="1" customHeight="1" x14ac:dyDescent="0.35">
      <c r="A138" s="59"/>
      <c r="B138" s="71">
        <v>1037</v>
      </c>
      <c r="C138" s="78" t="s">
        <v>294</v>
      </c>
      <c r="D138" s="53">
        <v>0</v>
      </c>
      <c r="E138" s="180">
        <v>0</v>
      </c>
      <c r="F138" s="112">
        <v>0</v>
      </c>
      <c r="G138" s="118" t="e">
        <f t="shared" si="10"/>
        <v>#DIV/0!</v>
      </c>
    </row>
    <row r="139" spans="1:7" s="51" customFormat="1" ht="15" x14ac:dyDescent="0.35">
      <c r="A139" s="78"/>
      <c r="B139" s="81">
        <v>1070</v>
      </c>
      <c r="C139" s="78" t="s">
        <v>174</v>
      </c>
      <c r="D139" s="53">
        <v>8</v>
      </c>
      <c r="E139" s="180">
        <v>8</v>
      </c>
      <c r="F139" s="112">
        <v>8</v>
      </c>
      <c r="G139" s="111">
        <f t="shared" si="10"/>
        <v>100</v>
      </c>
    </row>
    <row r="140" spans="1:7" s="51" customFormat="1" ht="15" hidden="1" x14ac:dyDescent="0.35">
      <c r="A140" s="78"/>
      <c r="B140" s="81">
        <v>2331</v>
      </c>
      <c r="C140" s="78" t="s">
        <v>175</v>
      </c>
      <c r="D140" s="53">
        <v>0</v>
      </c>
      <c r="E140" s="180">
        <v>0</v>
      </c>
      <c r="F140" s="112">
        <v>0</v>
      </c>
      <c r="G140" s="111" t="e">
        <f t="shared" si="10"/>
        <v>#DIV/0!</v>
      </c>
    </row>
    <row r="141" spans="1:7" s="51" customFormat="1" ht="15" customHeight="1" x14ac:dyDescent="0.35">
      <c r="A141" s="78"/>
      <c r="B141" s="56">
        <v>2169</v>
      </c>
      <c r="C141" s="59" t="s">
        <v>186</v>
      </c>
      <c r="D141" s="53">
        <v>100</v>
      </c>
      <c r="E141" s="180">
        <v>100</v>
      </c>
      <c r="F141" s="112">
        <v>0</v>
      </c>
      <c r="G141" s="111">
        <f t="shared" si="10"/>
        <v>0</v>
      </c>
    </row>
    <row r="142" spans="1:7" s="51" customFormat="1" ht="15" customHeight="1" x14ac:dyDescent="0.35">
      <c r="A142" s="59"/>
      <c r="B142" s="56">
        <v>3322</v>
      </c>
      <c r="C142" s="59" t="s">
        <v>272</v>
      </c>
      <c r="D142" s="53">
        <v>30</v>
      </c>
      <c r="E142" s="180">
        <v>30</v>
      </c>
      <c r="F142" s="112">
        <v>0</v>
      </c>
      <c r="G142" s="111">
        <f t="shared" si="10"/>
        <v>0</v>
      </c>
    </row>
    <row r="143" spans="1:7" s="51" customFormat="1" ht="15" customHeight="1" x14ac:dyDescent="0.35">
      <c r="A143" s="78"/>
      <c r="B143" s="71">
        <v>3635</v>
      </c>
      <c r="C143" s="73" t="s">
        <v>114</v>
      </c>
      <c r="D143" s="53">
        <v>750</v>
      </c>
      <c r="E143" s="180">
        <v>750</v>
      </c>
      <c r="F143" s="112">
        <v>82.7</v>
      </c>
      <c r="G143" s="111">
        <f t="shared" si="10"/>
        <v>11.026666666666667</v>
      </c>
    </row>
    <row r="144" spans="1:7" s="51" customFormat="1" ht="15" hidden="1" customHeight="1" x14ac:dyDescent="0.35">
      <c r="A144" s="78"/>
      <c r="B144" s="81">
        <v>3716</v>
      </c>
      <c r="C144" s="78" t="s">
        <v>321</v>
      </c>
      <c r="D144" s="53">
        <v>0</v>
      </c>
      <c r="E144" s="180">
        <v>0</v>
      </c>
      <c r="F144" s="112">
        <v>0</v>
      </c>
      <c r="G144" s="111" t="e">
        <f t="shared" si="10"/>
        <v>#DIV/0!</v>
      </c>
    </row>
    <row r="145" spans="1:7" s="51" customFormat="1" ht="15" customHeight="1" x14ac:dyDescent="0.35">
      <c r="A145" s="78"/>
      <c r="B145" s="81">
        <v>3739</v>
      </c>
      <c r="C145" s="78" t="s">
        <v>176</v>
      </c>
      <c r="D145" s="53">
        <v>50</v>
      </c>
      <c r="E145" s="180">
        <v>50</v>
      </c>
      <c r="F145" s="112">
        <v>0</v>
      </c>
      <c r="G145" s="118">
        <f t="shared" si="10"/>
        <v>0</v>
      </c>
    </row>
    <row r="146" spans="1:7" s="51" customFormat="1" ht="15" x14ac:dyDescent="0.35">
      <c r="A146" s="78"/>
      <c r="B146" s="81">
        <v>3744</v>
      </c>
      <c r="C146" s="78" t="s">
        <v>120</v>
      </c>
      <c r="D146" s="53">
        <v>70</v>
      </c>
      <c r="E146" s="180">
        <v>70</v>
      </c>
      <c r="F146" s="112">
        <v>60.5</v>
      </c>
      <c r="G146" s="118">
        <f t="shared" si="10"/>
        <v>86.428571428571431</v>
      </c>
    </row>
    <row r="147" spans="1:7" s="51" customFormat="1" ht="18" customHeight="1" x14ac:dyDescent="0.35">
      <c r="A147" s="59"/>
      <c r="B147" s="71">
        <v>3749</v>
      </c>
      <c r="C147" s="59" t="s">
        <v>177</v>
      </c>
      <c r="D147" s="53">
        <v>70</v>
      </c>
      <c r="E147" s="180">
        <v>70</v>
      </c>
      <c r="F147" s="112">
        <v>15.5</v>
      </c>
      <c r="G147" s="111">
        <f t="shared" si="10"/>
        <v>22.142857142857142</v>
      </c>
    </row>
    <row r="148" spans="1:7" s="51" customFormat="1" ht="15" hidden="1" x14ac:dyDescent="0.35">
      <c r="A148" s="59"/>
      <c r="B148" s="71">
        <v>5272</v>
      </c>
      <c r="C148" s="59" t="s">
        <v>178</v>
      </c>
      <c r="D148" s="53">
        <v>0</v>
      </c>
      <c r="E148" s="180">
        <v>0</v>
      </c>
      <c r="F148" s="112">
        <v>0</v>
      </c>
      <c r="G148" s="111" t="e">
        <f t="shared" si="10"/>
        <v>#DIV/0!</v>
      </c>
    </row>
    <row r="149" spans="1:7" s="51" customFormat="1" ht="15" hidden="1" x14ac:dyDescent="0.35">
      <c r="A149" s="78"/>
      <c r="B149" s="81">
        <v>6149</v>
      </c>
      <c r="C149" s="78" t="s">
        <v>436</v>
      </c>
      <c r="D149" s="53">
        <v>0</v>
      </c>
      <c r="E149" s="180">
        <v>0</v>
      </c>
      <c r="F149" s="112">
        <v>0</v>
      </c>
      <c r="G149" s="118" t="e">
        <f t="shared" si="10"/>
        <v>#DIV/0!</v>
      </c>
    </row>
    <row r="150" spans="1:7" s="51" customFormat="1" ht="15.45" thickBot="1" x14ac:dyDescent="0.4">
      <c r="A150" s="78"/>
      <c r="B150" s="81">
        <v>6171</v>
      </c>
      <c r="C150" s="78" t="s">
        <v>179</v>
      </c>
      <c r="D150" s="53">
        <v>18275</v>
      </c>
      <c r="E150" s="180">
        <v>18413</v>
      </c>
      <c r="F150" s="112">
        <v>16874.400000000001</v>
      </c>
      <c r="G150" s="118">
        <f t="shared" si="10"/>
        <v>91.643947211209479</v>
      </c>
    </row>
    <row r="151" spans="1:7" s="51" customFormat="1" ht="18.75" customHeight="1" thickTop="1" thickBot="1" x14ac:dyDescent="0.45">
      <c r="A151" s="79"/>
      <c r="B151" s="80"/>
      <c r="C151" s="89" t="s">
        <v>352</v>
      </c>
      <c r="D151" s="87">
        <f t="shared" ref="D151:E151" si="11">SUM(D132:D150)</f>
        <v>19953</v>
      </c>
      <c r="E151" s="183">
        <f t="shared" si="11"/>
        <v>20091</v>
      </c>
      <c r="F151" s="202">
        <f t="shared" ref="F151" si="12">SUM(F132:F150)</f>
        <v>17388.400000000001</v>
      </c>
      <c r="G151" s="268">
        <f t="shared" si="10"/>
        <v>86.54820566422778</v>
      </c>
    </row>
    <row r="152" spans="1:7" s="51" customFormat="1" ht="15.75" customHeight="1" thickBot="1" x14ac:dyDescent="0.45">
      <c r="A152" s="68"/>
      <c r="B152" s="69"/>
      <c r="C152" s="94"/>
      <c r="D152" s="95"/>
      <c r="E152" s="95"/>
    </row>
    <row r="153" spans="1:7" s="51" customFormat="1" ht="10.5" hidden="1" customHeight="1" thickBot="1" x14ac:dyDescent="0.45">
      <c r="A153" s="68"/>
      <c r="B153" s="69"/>
      <c r="C153" s="94"/>
      <c r="D153" s="95"/>
      <c r="E153" s="95"/>
    </row>
    <row r="154" spans="1:7" s="51" customFormat="1" ht="12.75" hidden="1" customHeight="1" thickBot="1" x14ac:dyDescent="0.4">
      <c r="A154" s="68"/>
      <c r="B154" s="69"/>
      <c r="C154" s="68"/>
      <c r="D154" s="55"/>
      <c r="E154" s="55"/>
    </row>
    <row r="155" spans="1:7" s="68" customFormat="1" ht="15.75" hidden="1" customHeight="1" x14ac:dyDescent="0.35">
      <c r="B155" s="69"/>
      <c r="D155" s="55"/>
      <c r="E155" s="55"/>
      <c r="F155" s="51"/>
      <c r="G155" s="51"/>
    </row>
    <row r="156" spans="1:7" s="51" customFormat="1" ht="15.45" x14ac:dyDescent="0.4">
      <c r="A156" s="106" t="s">
        <v>14</v>
      </c>
      <c r="B156" s="107" t="s">
        <v>13</v>
      </c>
      <c r="C156" s="106" t="s">
        <v>12</v>
      </c>
      <c r="D156" s="229" t="s">
        <v>11</v>
      </c>
      <c r="E156" s="229" t="s">
        <v>11</v>
      </c>
      <c r="F156" s="20" t="s">
        <v>0</v>
      </c>
      <c r="G156" s="113" t="s">
        <v>359</v>
      </c>
    </row>
    <row r="157" spans="1:7" s="51" customFormat="1" ht="15.75" customHeight="1" thickBot="1" x14ac:dyDescent="0.45">
      <c r="A157" s="108"/>
      <c r="B157" s="109"/>
      <c r="C157" s="110"/>
      <c r="D157" s="230" t="s">
        <v>10</v>
      </c>
      <c r="E157" s="230" t="s">
        <v>9</v>
      </c>
      <c r="F157" s="216" t="s">
        <v>532</v>
      </c>
      <c r="G157" s="114" t="s">
        <v>360</v>
      </c>
    </row>
    <row r="158" spans="1:7" s="51" customFormat="1" ht="15.9" thickTop="1" x14ac:dyDescent="0.4">
      <c r="A158" s="57">
        <v>110</v>
      </c>
      <c r="B158" s="57"/>
      <c r="C158" s="92" t="s">
        <v>44</v>
      </c>
      <c r="D158" s="52"/>
      <c r="E158" s="192"/>
      <c r="F158" s="130"/>
      <c r="G158" s="128"/>
    </row>
    <row r="159" spans="1:7" s="51" customFormat="1" ht="15.45" x14ac:dyDescent="0.4">
      <c r="A159" s="57"/>
      <c r="B159" s="70"/>
      <c r="C159" s="92"/>
      <c r="D159" s="52"/>
      <c r="E159" s="192"/>
      <c r="F159" s="131"/>
      <c r="G159" s="59"/>
    </row>
    <row r="160" spans="1:7" s="51" customFormat="1" ht="15" x14ac:dyDescent="0.35">
      <c r="A160" s="57"/>
      <c r="B160" s="71">
        <v>2143</v>
      </c>
      <c r="C160" s="59" t="s">
        <v>330</v>
      </c>
      <c r="D160" s="53">
        <v>820</v>
      </c>
      <c r="E160" s="180">
        <v>814</v>
      </c>
      <c r="F160" s="112">
        <v>544.9</v>
      </c>
      <c r="G160" s="111">
        <f t="shared" ref="G160:G197" si="13">(F160/E160)*100</f>
        <v>66.941031941031937</v>
      </c>
    </row>
    <row r="161" spans="1:7" s="51" customFormat="1" ht="15" x14ac:dyDescent="0.35">
      <c r="A161" s="57"/>
      <c r="B161" s="71">
        <v>3111</v>
      </c>
      <c r="C161" s="59" t="s">
        <v>140</v>
      </c>
      <c r="D161" s="53">
        <v>7690</v>
      </c>
      <c r="E161" s="180">
        <v>8303.1</v>
      </c>
      <c r="F161" s="112">
        <v>8292.9</v>
      </c>
      <c r="G161" s="111">
        <f t="shared" si="13"/>
        <v>99.877154315857922</v>
      </c>
    </row>
    <row r="162" spans="1:7" s="51" customFormat="1" ht="15" x14ac:dyDescent="0.35">
      <c r="A162" s="57"/>
      <c r="B162" s="71">
        <v>3113</v>
      </c>
      <c r="C162" s="59" t="s">
        <v>141</v>
      </c>
      <c r="D162" s="53">
        <v>26450</v>
      </c>
      <c r="E162" s="180">
        <v>32034.3</v>
      </c>
      <c r="F162" s="112">
        <v>32004.5</v>
      </c>
      <c r="G162" s="111">
        <f t="shared" si="13"/>
        <v>99.906974711481126</v>
      </c>
    </row>
    <row r="163" spans="1:7" s="51" customFormat="1" ht="15" x14ac:dyDescent="0.35">
      <c r="A163" s="57"/>
      <c r="B163" s="71">
        <v>3231</v>
      </c>
      <c r="C163" s="59" t="s">
        <v>142</v>
      </c>
      <c r="D163" s="53">
        <v>540</v>
      </c>
      <c r="E163" s="180">
        <v>540</v>
      </c>
      <c r="F163" s="112">
        <v>540</v>
      </c>
      <c r="G163" s="111">
        <f t="shared" si="13"/>
        <v>100</v>
      </c>
    </row>
    <row r="164" spans="1:7" s="51" customFormat="1" ht="15" x14ac:dyDescent="0.35">
      <c r="A164" s="57"/>
      <c r="B164" s="71">
        <v>3313</v>
      </c>
      <c r="C164" s="59" t="s">
        <v>143</v>
      </c>
      <c r="D164" s="53">
        <v>1200</v>
      </c>
      <c r="E164" s="180">
        <v>1200</v>
      </c>
      <c r="F164" s="112">
        <v>1100</v>
      </c>
      <c r="G164" s="111">
        <f t="shared" si="13"/>
        <v>91.666666666666657</v>
      </c>
    </row>
    <row r="165" spans="1:7" s="51" customFormat="1" ht="15" x14ac:dyDescent="0.35">
      <c r="A165" s="57"/>
      <c r="B165" s="71">
        <v>3314</v>
      </c>
      <c r="C165" s="59" t="s">
        <v>144</v>
      </c>
      <c r="D165" s="53">
        <v>10950</v>
      </c>
      <c r="E165" s="180">
        <v>11345</v>
      </c>
      <c r="F165" s="112">
        <v>11345</v>
      </c>
      <c r="G165" s="111">
        <f t="shared" si="13"/>
        <v>100</v>
      </c>
    </row>
    <row r="166" spans="1:7" s="51" customFormat="1" ht="15" x14ac:dyDescent="0.35">
      <c r="A166" s="57"/>
      <c r="B166" s="71">
        <v>3315</v>
      </c>
      <c r="C166" s="59" t="s">
        <v>145</v>
      </c>
      <c r="D166" s="53">
        <v>16200</v>
      </c>
      <c r="E166" s="180">
        <v>17024.099999999999</v>
      </c>
      <c r="F166" s="112">
        <v>17022</v>
      </c>
      <c r="G166" s="118">
        <f t="shared" si="13"/>
        <v>99.987664546143421</v>
      </c>
    </row>
    <row r="167" spans="1:7" s="51" customFormat="1" ht="15" x14ac:dyDescent="0.35">
      <c r="A167" s="57"/>
      <c r="B167" s="71">
        <v>3319</v>
      </c>
      <c r="C167" s="59" t="s">
        <v>146</v>
      </c>
      <c r="D167" s="53">
        <v>800</v>
      </c>
      <c r="E167" s="180">
        <v>785</v>
      </c>
      <c r="F167" s="112">
        <v>173.5</v>
      </c>
      <c r="G167" s="111">
        <f t="shared" si="13"/>
        <v>22.101910828025478</v>
      </c>
    </row>
    <row r="168" spans="1:7" s="51" customFormat="1" ht="15" x14ac:dyDescent="0.35">
      <c r="A168" s="57"/>
      <c r="B168" s="71">
        <v>3322</v>
      </c>
      <c r="C168" s="59" t="s">
        <v>147</v>
      </c>
      <c r="D168" s="53">
        <v>20</v>
      </c>
      <c r="E168" s="180">
        <v>0</v>
      </c>
      <c r="F168" s="112">
        <v>0</v>
      </c>
      <c r="G168" s="111" t="e">
        <f t="shared" si="13"/>
        <v>#DIV/0!</v>
      </c>
    </row>
    <row r="169" spans="1:7" s="51" customFormat="1" ht="15" x14ac:dyDescent="0.35">
      <c r="A169" s="57"/>
      <c r="B169" s="71">
        <v>3326</v>
      </c>
      <c r="C169" s="59" t="s">
        <v>148</v>
      </c>
      <c r="D169" s="53">
        <v>20</v>
      </c>
      <c r="E169" s="180">
        <v>0</v>
      </c>
      <c r="F169" s="112">
        <v>0</v>
      </c>
      <c r="G169" s="111" t="e">
        <f t="shared" si="13"/>
        <v>#DIV/0!</v>
      </c>
    </row>
    <row r="170" spans="1:7" s="51" customFormat="1" ht="15" x14ac:dyDescent="0.35">
      <c r="A170" s="57"/>
      <c r="B170" s="71">
        <v>3330</v>
      </c>
      <c r="C170" s="59" t="s">
        <v>149</v>
      </c>
      <c r="D170" s="53">
        <v>100</v>
      </c>
      <c r="E170" s="180">
        <v>100</v>
      </c>
      <c r="F170" s="112">
        <v>80</v>
      </c>
      <c r="G170" s="111">
        <f t="shared" si="13"/>
        <v>80</v>
      </c>
    </row>
    <row r="171" spans="1:7" s="51" customFormat="1" ht="15" x14ac:dyDescent="0.35">
      <c r="A171" s="57"/>
      <c r="B171" s="71">
        <v>3392</v>
      </c>
      <c r="C171" s="59" t="s">
        <v>150</v>
      </c>
      <c r="D171" s="53">
        <v>855</v>
      </c>
      <c r="E171" s="180">
        <v>1019</v>
      </c>
      <c r="F171" s="112">
        <v>690.8</v>
      </c>
      <c r="G171" s="111">
        <f t="shared" si="13"/>
        <v>67.791952894995092</v>
      </c>
    </row>
    <row r="172" spans="1:7" s="51" customFormat="1" ht="15" x14ac:dyDescent="0.35">
      <c r="A172" s="57"/>
      <c r="B172" s="71">
        <v>3412</v>
      </c>
      <c r="C172" s="59" t="s">
        <v>271</v>
      </c>
      <c r="D172" s="53">
        <v>20300</v>
      </c>
      <c r="E172" s="180">
        <v>25845.599999999999</v>
      </c>
      <c r="F172" s="112">
        <v>25845</v>
      </c>
      <c r="G172" s="111">
        <f t="shared" si="13"/>
        <v>99.997678521682616</v>
      </c>
    </row>
    <row r="173" spans="1:7" s="51" customFormat="1" ht="15" x14ac:dyDescent="0.35">
      <c r="A173" s="57"/>
      <c r="B173" s="71">
        <v>3412</v>
      </c>
      <c r="C173" s="59" t="s">
        <v>267</v>
      </c>
      <c r="D173" s="53">
        <v>110</v>
      </c>
      <c r="E173" s="180">
        <v>124.4</v>
      </c>
      <c r="F173" s="112">
        <v>90.6</v>
      </c>
      <c r="G173" s="118">
        <f t="shared" si="13"/>
        <v>72.829581993569121</v>
      </c>
    </row>
    <row r="174" spans="1:7" s="51" customFormat="1" ht="15" hidden="1" x14ac:dyDescent="0.35">
      <c r="A174" s="57"/>
      <c r="B174" s="71">
        <v>3412</v>
      </c>
      <c r="C174" s="59" t="s">
        <v>437</v>
      </c>
      <c r="D174" s="53">
        <v>0</v>
      </c>
      <c r="E174" s="180">
        <v>0</v>
      </c>
      <c r="F174" s="112">
        <v>0</v>
      </c>
      <c r="G174" s="118" t="e">
        <f t="shared" si="13"/>
        <v>#DIV/0!</v>
      </c>
    </row>
    <row r="175" spans="1:7" s="51" customFormat="1" ht="15" hidden="1" x14ac:dyDescent="0.35">
      <c r="A175" s="57"/>
      <c r="B175" s="71">
        <v>3412</v>
      </c>
      <c r="C175" s="59" t="s">
        <v>427</v>
      </c>
      <c r="D175" s="53">
        <v>0</v>
      </c>
      <c r="E175" s="180">
        <v>0</v>
      </c>
      <c r="F175" s="112">
        <v>0</v>
      </c>
      <c r="G175" s="118" t="e">
        <f t="shared" si="13"/>
        <v>#DIV/0!</v>
      </c>
    </row>
    <row r="176" spans="1:7" s="51" customFormat="1" ht="15" x14ac:dyDescent="0.35">
      <c r="A176" s="57"/>
      <c r="B176" s="71">
        <v>3419</v>
      </c>
      <c r="C176" s="59" t="s">
        <v>263</v>
      </c>
      <c r="D176" s="53">
        <v>800</v>
      </c>
      <c r="E176" s="180">
        <v>470</v>
      </c>
      <c r="F176" s="112">
        <v>310</v>
      </c>
      <c r="G176" s="111">
        <f t="shared" si="13"/>
        <v>65.957446808510639</v>
      </c>
    </row>
    <row r="177" spans="1:7" s="51" customFormat="1" ht="15" x14ac:dyDescent="0.35">
      <c r="A177" s="57"/>
      <c r="B177" s="71">
        <v>3421</v>
      </c>
      <c r="C177" s="59" t="s">
        <v>262</v>
      </c>
      <c r="D177" s="53">
        <v>12700</v>
      </c>
      <c r="E177" s="180">
        <v>13512</v>
      </c>
      <c r="F177" s="112">
        <v>13175.1</v>
      </c>
      <c r="G177" s="111">
        <f t="shared" si="13"/>
        <v>97.506660746003561</v>
      </c>
    </row>
    <row r="178" spans="1:7" s="51" customFormat="1" ht="15" x14ac:dyDescent="0.35">
      <c r="A178" s="57"/>
      <c r="B178" s="71">
        <v>3429</v>
      </c>
      <c r="C178" s="59" t="s">
        <v>151</v>
      </c>
      <c r="D178" s="53">
        <v>2700</v>
      </c>
      <c r="E178" s="180">
        <v>2423.9</v>
      </c>
      <c r="F178" s="112">
        <v>839</v>
      </c>
      <c r="G178" s="111">
        <f t="shared" si="13"/>
        <v>34.613639176533681</v>
      </c>
    </row>
    <row r="179" spans="1:7" s="51" customFormat="1" ht="15" hidden="1" x14ac:dyDescent="0.35">
      <c r="A179" s="57"/>
      <c r="B179" s="71">
        <v>3639</v>
      </c>
      <c r="C179" s="59" t="s">
        <v>462</v>
      </c>
      <c r="D179" s="53">
        <v>0</v>
      </c>
      <c r="E179" s="180">
        <v>0</v>
      </c>
      <c r="F179" s="112">
        <v>0</v>
      </c>
      <c r="G179" s="111" t="e">
        <f t="shared" si="13"/>
        <v>#DIV/0!</v>
      </c>
    </row>
    <row r="180" spans="1:7" s="51" customFormat="1" ht="15" x14ac:dyDescent="0.35">
      <c r="A180" s="57"/>
      <c r="B180" s="81">
        <v>3900</v>
      </c>
      <c r="C180" s="78" t="s">
        <v>461</v>
      </c>
      <c r="D180" s="53">
        <v>559</v>
      </c>
      <c r="E180" s="180">
        <v>708.5</v>
      </c>
      <c r="F180" s="112">
        <v>708.5</v>
      </c>
      <c r="G180" s="111">
        <f t="shared" si="13"/>
        <v>100</v>
      </c>
    </row>
    <row r="181" spans="1:7" s="51" customFormat="1" ht="15" hidden="1" x14ac:dyDescent="0.35">
      <c r="A181" s="57"/>
      <c r="B181" s="81">
        <v>4312</v>
      </c>
      <c r="C181" s="78" t="s">
        <v>529</v>
      </c>
      <c r="D181" s="53">
        <v>0</v>
      </c>
      <c r="E181" s="180">
        <v>0</v>
      </c>
      <c r="F181" s="112">
        <v>0</v>
      </c>
      <c r="G181" s="111" t="e">
        <f t="shared" si="13"/>
        <v>#DIV/0!</v>
      </c>
    </row>
    <row r="182" spans="1:7" s="51" customFormat="1" ht="15" x14ac:dyDescent="0.35">
      <c r="A182" s="57"/>
      <c r="B182" s="81">
        <v>4351</v>
      </c>
      <c r="C182" s="78" t="s">
        <v>161</v>
      </c>
      <c r="D182" s="53">
        <v>1902</v>
      </c>
      <c r="E182" s="180">
        <v>1491</v>
      </c>
      <c r="F182" s="112">
        <v>1491</v>
      </c>
      <c r="G182" s="111">
        <f t="shared" si="13"/>
        <v>100</v>
      </c>
    </row>
    <row r="183" spans="1:7" s="51" customFormat="1" ht="15" x14ac:dyDescent="0.35">
      <c r="A183" s="57"/>
      <c r="B183" s="81">
        <v>4356</v>
      </c>
      <c r="C183" s="78" t="s">
        <v>265</v>
      </c>
      <c r="D183" s="53">
        <v>740</v>
      </c>
      <c r="E183" s="180">
        <v>1870.5</v>
      </c>
      <c r="F183" s="112">
        <v>1870.4</v>
      </c>
      <c r="G183" s="111">
        <f t="shared" si="13"/>
        <v>99.994653835872768</v>
      </c>
    </row>
    <row r="184" spans="1:7" s="51" customFormat="1" ht="15" x14ac:dyDescent="0.35">
      <c r="A184" s="57"/>
      <c r="B184" s="81">
        <v>4357</v>
      </c>
      <c r="C184" s="78" t="s">
        <v>266</v>
      </c>
      <c r="D184" s="53">
        <v>20692</v>
      </c>
      <c r="E184" s="180">
        <v>70504.100000000006</v>
      </c>
      <c r="F184" s="112">
        <v>70503.600000000006</v>
      </c>
      <c r="G184" s="111">
        <f t="shared" si="13"/>
        <v>99.999290821384861</v>
      </c>
    </row>
    <row r="185" spans="1:7" s="51" customFormat="1" ht="15" x14ac:dyDescent="0.35">
      <c r="A185" s="57"/>
      <c r="B185" s="81">
        <v>4359</v>
      </c>
      <c r="C185" s="78" t="s">
        <v>268</v>
      </c>
      <c r="D185" s="53">
        <v>2820</v>
      </c>
      <c r="E185" s="180">
        <v>4886.3</v>
      </c>
      <c r="F185" s="112">
        <v>4886.2</v>
      </c>
      <c r="G185" s="111">
        <f t="shared" si="13"/>
        <v>99.99795346171949</v>
      </c>
    </row>
    <row r="186" spans="1:7" s="51" customFormat="1" ht="15" x14ac:dyDescent="0.35">
      <c r="A186" s="57"/>
      <c r="B186" s="81">
        <v>5269</v>
      </c>
      <c r="C186" s="78" t="s">
        <v>573</v>
      </c>
      <c r="D186" s="53">
        <v>0</v>
      </c>
      <c r="E186" s="180">
        <v>1100</v>
      </c>
      <c r="F186" s="112">
        <v>1100</v>
      </c>
      <c r="G186" s="111">
        <f t="shared" si="13"/>
        <v>100</v>
      </c>
    </row>
    <row r="187" spans="1:7" s="51" customFormat="1" ht="15" hidden="1" x14ac:dyDescent="0.35">
      <c r="A187" s="57"/>
      <c r="B187" s="81">
        <v>4379</v>
      </c>
      <c r="C187" s="78" t="s">
        <v>411</v>
      </c>
      <c r="D187" s="53">
        <v>0</v>
      </c>
      <c r="E187" s="180">
        <v>0</v>
      </c>
      <c r="F187" s="112">
        <v>0</v>
      </c>
      <c r="G187" s="111" t="e">
        <f t="shared" si="13"/>
        <v>#DIV/0!</v>
      </c>
    </row>
    <row r="188" spans="1:7" s="51" customFormat="1" ht="15" customHeight="1" x14ac:dyDescent="0.35">
      <c r="A188" s="59"/>
      <c r="B188" s="71">
        <v>6171</v>
      </c>
      <c r="C188" s="59" t="s">
        <v>507</v>
      </c>
      <c r="D188" s="53">
        <v>16199</v>
      </c>
      <c r="E188" s="180">
        <v>16750.400000000001</v>
      </c>
      <c r="F188" s="112">
        <v>13556.9</v>
      </c>
      <c r="G188" s="111">
        <f t="shared" si="13"/>
        <v>80.934783646957669</v>
      </c>
    </row>
    <row r="189" spans="1:7" s="51" customFormat="1" ht="15" customHeight="1" x14ac:dyDescent="0.35">
      <c r="A189" s="59"/>
      <c r="B189" s="71">
        <v>6223</v>
      </c>
      <c r="C189" s="59" t="s">
        <v>167</v>
      </c>
      <c r="D189" s="53">
        <v>20</v>
      </c>
      <c r="E189" s="180">
        <v>20</v>
      </c>
      <c r="F189" s="112">
        <v>0</v>
      </c>
      <c r="G189" s="111">
        <f t="shared" si="13"/>
        <v>0</v>
      </c>
    </row>
    <row r="190" spans="1:7" s="51" customFormat="1" ht="15" customHeight="1" x14ac:dyDescent="0.35">
      <c r="A190" s="59"/>
      <c r="B190" s="56">
        <v>6310</v>
      </c>
      <c r="C190" s="59" t="s">
        <v>188</v>
      </c>
      <c r="D190" s="53">
        <v>2082</v>
      </c>
      <c r="E190" s="180">
        <v>1969</v>
      </c>
      <c r="F190" s="112">
        <v>1870.1</v>
      </c>
      <c r="G190" s="111">
        <f t="shared" si="13"/>
        <v>94.977145759268652</v>
      </c>
    </row>
    <row r="191" spans="1:7" s="51" customFormat="1" ht="15" x14ac:dyDescent="0.35">
      <c r="A191" s="59"/>
      <c r="B191" s="56">
        <v>6399</v>
      </c>
      <c r="C191" s="59" t="s">
        <v>189</v>
      </c>
      <c r="D191" s="53">
        <v>15012</v>
      </c>
      <c r="E191" s="180">
        <v>14497.8</v>
      </c>
      <c r="F191" s="112">
        <v>13501.4</v>
      </c>
      <c r="G191" s="111">
        <f t="shared" si="13"/>
        <v>93.127233097435479</v>
      </c>
    </row>
    <row r="192" spans="1:7" s="51" customFormat="1" ht="18" hidden="1" customHeight="1" x14ac:dyDescent="0.35">
      <c r="A192" s="59"/>
      <c r="B192" s="56">
        <v>6402</v>
      </c>
      <c r="C192" s="59" t="s">
        <v>190</v>
      </c>
      <c r="D192" s="53">
        <v>0</v>
      </c>
      <c r="E192" s="180">
        <v>0</v>
      </c>
      <c r="F192" s="112">
        <v>0</v>
      </c>
      <c r="G192" s="111" t="e">
        <f t="shared" si="13"/>
        <v>#DIV/0!</v>
      </c>
    </row>
    <row r="193" spans="1:7" s="51" customFormat="1" ht="15" hidden="1" x14ac:dyDescent="0.35">
      <c r="A193" s="59"/>
      <c r="B193" s="56">
        <v>6409</v>
      </c>
      <c r="C193" s="59" t="s">
        <v>401</v>
      </c>
      <c r="D193" s="53">
        <v>0</v>
      </c>
      <c r="E193" s="180">
        <v>0</v>
      </c>
      <c r="F193" s="112">
        <v>0</v>
      </c>
      <c r="G193" s="111" t="e">
        <f t="shared" si="13"/>
        <v>#DIV/0!</v>
      </c>
    </row>
    <row r="194" spans="1:7" s="51" customFormat="1" ht="18" customHeight="1" x14ac:dyDescent="0.35">
      <c r="A194" s="59"/>
      <c r="B194" s="56">
        <v>6402</v>
      </c>
      <c r="C194" s="59" t="s">
        <v>190</v>
      </c>
      <c r="D194" s="53">
        <v>0</v>
      </c>
      <c r="E194" s="180">
        <v>433.3</v>
      </c>
      <c r="F194" s="112">
        <v>432.5</v>
      </c>
      <c r="G194" s="111">
        <f t="shared" si="13"/>
        <v>99.815370413108695</v>
      </c>
    </row>
    <row r="195" spans="1:7" s="51" customFormat="1" ht="17.25" customHeight="1" x14ac:dyDescent="0.35">
      <c r="A195" s="59"/>
      <c r="B195" s="56">
        <v>6409</v>
      </c>
      <c r="C195" s="59" t="s">
        <v>191</v>
      </c>
      <c r="D195" s="53">
        <v>0</v>
      </c>
      <c r="E195" s="180">
        <v>10</v>
      </c>
      <c r="F195" s="112">
        <v>0</v>
      </c>
      <c r="G195" s="111">
        <f t="shared" si="13"/>
        <v>0</v>
      </c>
    </row>
    <row r="196" spans="1:7" s="51" customFormat="1" ht="15.75" customHeight="1" thickBot="1" x14ac:dyDescent="0.4">
      <c r="A196" s="134"/>
      <c r="B196" s="135">
        <v>6409</v>
      </c>
      <c r="C196" s="134" t="s">
        <v>393</v>
      </c>
      <c r="D196" s="53">
        <v>5000</v>
      </c>
      <c r="E196" s="180">
        <v>309.3</v>
      </c>
      <c r="F196" s="112">
        <v>0</v>
      </c>
      <c r="G196" s="118">
        <f t="shared" si="13"/>
        <v>0</v>
      </c>
    </row>
    <row r="197" spans="1:7" s="51" customFormat="1" ht="18.75" customHeight="1" thickTop="1" thickBot="1" x14ac:dyDescent="0.45">
      <c r="A197" s="79"/>
      <c r="B197" s="80"/>
      <c r="C197" s="89" t="s">
        <v>192</v>
      </c>
      <c r="D197" s="87">
        <f t="shared" ref="D197:E197" si="14">SUM(D160:D196)</f>
        <v>167281</v>
      </c>
      <c r="E197" s="183">
        <f t="shared" si="14"/>
        <v>230090.59999999995</v>
      </c>
      <c r="F197" s="202">
        <f t="shared" ref="F197" si="15">SUM(F160:F196)</f>
        <v>221973.90000000002</v>
      </c>
      <c r="G197" s="268">
        <f t="shared" si="13"/>
        <v>96.472389571760033</v>
      </c>
    </row>
    <row r="198" spans="1:7" s="51" customFormat="1" ht="17.25" customHeight="1" thickBot="1" x14ac:dyDescent="0.4">
      <c r="A198" s="68"/>
      <c r="B198" s="69"/>
      <c r="C198" s="68"/>
      <c r="D198" s="55"/>
      <c r="E198" s="55"/>
    </row>
    <row r="199" spans="1:7" s="51" customFormat="1" ht="13.5" hidden="1" customHeight="1" x14ac:dyDescent="0.35">
      <c r="A199" s="68"/>
      <c r="B199" s="69"/>
      <c r="C199" s="68"/>
      <c r="D199" s="55"/>
      <c r="E199" s="55"/>
    </row>
    <row r="200" spans="1:7" s="51" customFormat="1" ht="13.5" hidden="1" customHeight="1" x14ac:dyDescent="0.35">
      <c r="A200" s="68"/>
      <c r="B200" s="69"/>
      <c r="C200" s="68"/>
      <c r="D200" s="55"/>
      <c r="E200" s="55"/>
    </row>
    <row r="201" spans="1:7" s="51" customFormat="1" ht="13.5" hidden="1" customHeight="1" x14ac:dyDescent="0.35">
      <c r="A201" s="68"/>
      <c r="B201" s="69"/>
      <c r="C201" s="68"/>
      <c r="D201" s="55"/>
      <c r="E201" s="55"/>
    </row>
    <row r="202" spans="1:7" s="51" customFormat="1" ht="13.5" hidden="1" customHeight="1" x14ac:dyDescent="0.35">
      <c r="A202" s="68"/>
      <c r="B202" s="69"/>
      <c r="C202" s="68"/>
      <c r="D202" s="55"/>
      <c r="E202" s="55"/>
    </row>
    <row r="203" spans="1:7" s="51" customFormat="1" ht="13.5" hidden="1" customHeight="1" x14ac:dyDescent="0.35">
      <c r="A203" s="68"/>
      <c r="B203" s="69"/>
      <c r="C203" s="68"/>
      <c r="D203" s="55"/>
      <c r="E203" s="55"/>
    </row>
    <row r="204" spans="1:7" s="51" customFormat="1" ht="6" hidden="1" customHeight="1" thickBot="1" x14ac:dyDescent="0.4">
      <c r="A204" s="68"/>
      <c r="B204" s="69"/>
      <c r="C204" s="68"/>
      <c r="D204" s="55"/>
      <c r="E204" s="55"/>
    </row>
    <row r="205" spans="1:7" s="51" customFormat="1" ht="2.25" hidden="1" customHeight="1" thickBot="1" x14ac:dyDescent="0.4">
      <c r="A205" s="68"/>
      <c r="B205" s="69"/>
      <c r="C205" s="68"/>
      <c r="D205" s="55"/>
      <c r="E205" s="55"/>
    </row>
    <row r="206" spans="1:7" s="51" customFormat="1" ht="15.45" x14ac:dyDescent="0.4">
      <c r="A206" s="106" t="s">
        <v>14</v>
      </c>
      <c r="B206" s="107" t="s">
        <v>13</v>
      </c>
      <c r="C206" s="106" t="s">
        <v>12</v>
      </c>
      <c r="D206" s="229" t="s">
        <v>11</v>
      </c>
      <c r="E206" s="229" t="s">
        <v>11</v>
      </c>
      <c r="F206" s="20" t="s">
        <v>0</v>
      </c>
      <c r="G206" s="113" t="s">
        <v>359</v>
      </c>
    </row>
    <row r="207" spans="1:7" s="51" customFormat="1" ht="15.75" customHeight="1" thickBot="1" x14ac:dyDescent="0.45">
      <c r="A207" s="108"/>
      <c r="B207" s="109"/>
      <c r="C207" s="110"/>
      <c r="D207" s="230" t="s">
        <v>10</v>
      </c>
      <c r="E207" s="230" t="s">
        <v>9</v>
      </c>
      <c r="F207" s="216" t="s">
        <v>532</v>
      </c>
      <c r="G207" s="114" t="s">
        <v>360</v>
      </c>
    </row>
    <row r="208" spans="1:7" s="51" customFormat="1" ht="15.9" thickTop="1" x14ac:dyDescent="0.4">
      <c r="A208" s="57">
        <v>120</v>
      </c>
      <c r="B208" s="57"/>
      <c r="C208" s="86" t="s">
        <v>30</v>
      </c>
      <c r="D208" s="52"/>
      <c r="E208" s="192"/>
      <c r="F208" s="130"/>
      <c r="G208" s="128"/>
    </row>
    <row r="209" spans="1:7" s="51" customFormat="1" ht="15" customHeight="1" x14ac:dyDescent="0.35">
      <c r="A209" s="59"/>
      <c r="B209" s="56"/>
      <c r="C209" s="58"/>
      <c r="D209" s="53"/>
      <c r="E209" s="180"/>
      <c r="F209" s="131"/>
      <c r="G209" s="59"/>
    </row>
    <row r="210" spans="1:7" s="51" customFormat="1" ht="15" customHeight="1" x14ac:dyDescent="0.35">
      <c r="A210" s="59"/>
      <c r="B210" s="56">
        <v>1014</v>
      </c>
      <c r="C210" s="59" t="s">
        <v>275</v>
      </c>
      <c r="D210" s="53">
        <v>65</v>
      </c>
      <c r="E210" s="180">
        <v>85</v>
      </c>
      <c r="F210" s="112">
        <v>30.8</v>
      </c>
      <c r="G210" s="111">
        <f t="shared" ref="G210:G241" si="16">(F210/E210)*100</f>
        <v>36.235294117647058</v>
      </c>
    </row>
    <row r="211" spans="1:7" s="51" customFormat="1" ht="15" hidden="1" customHeight="1" x14ac:dyDescent="0.35">
      <c r="A211" s="59"/>
      <c r="B211" s="56">
        <v>2143</v>
      </c>
      <c r="C211" s="59" t="s">
        <v>93</v>
      </c>
      <c r="D211" s="53">
        <v>0</v>
      </c>
      <c r="E211" s="180">
        <v>0</v>
      </c>
      <c r="F211" s="112">
        <v>0</v>
      </c>
      <c r="G211" s="111" t="e">
        <f t="shared" si="16"/>
        <v>#DIV/0!</v>
      </c>
    </row>
    <row r="212" spans="1:7" s="51" customFormat="1" ht="15" customHeight="1" x14ac:dyDescent="0.35">
      <c r="A212" s="59"/>
      <c r="B212" s="56">
        <v>2212</v>
      </c>
      <c r="C212" s="59" t="s">
        <v>94</v>
      </c>
      <c r="D212" s="53">
        <v>12853</v>
      </c>
      <c r="E212" s="180">
        <v>12402.1</v>
      </c>
      <c r="F212" s="112">
        <v>11880.5</v>
      </c>
      <c r="G212" s="111">
        <f t="shared" si="16"/>
        <v>95.794260649406155</v>
      </c>
    </row>
    <row r="213" spans="1:7" s="51" customFormat="1" ht="15" customHeight="1" x14ac:dyDescent="0.35">
      <c r="A213" s="59"/>
      <c r="B213" s="56">
        <v>2219</v>
      </c>
      <c r="C213" s="59" t="s">
        <v>95</v>
      </c>
      <c r="D213" s="53">
        <v>31779</v>
      </c>
      <c r="E213" s="180">
        <v>39168.300000000003</v>
      </c>
      <c r="F213" s="112">
        <v>30708.9</v>
      </c>
      <c r="G213" s="111">
        <f t="shared" si="16"/>
        <v>78.402432579407318</v>
      </c>
    </row>
    <row r="214" spans="1:7" s="51" customFormat="1" ht="15" customHeight="1" x14ac:dyDescent="0.35">
      <c r="A214" s="59"/>
      <c r="B214" s="56">
        <v>2221</v>
      </c>
      <c r="C214" s="59" t="s">
        <v>96</v>
      </c>
      <c r="D214" s="53">
        <v>339</v>
      </c>
      <c r="E214" s="180">
        <v>1409.9</v>
      </c>
      <c r="F214" s="112">
        <v>1409.8</v>
      </c>
      <c r="G214" s="111">
        <f t="shared" si="16"/>
        <v>99.992907298389937</v>
      </c>
    </row>
    <row r="215" spans="1:7" s="51" customFormat="1" ht="15" customHeight="1" x14ac:dyDescent="0.35">
      <c r="A215" s="59"/>
      <c r="B215" s="56">
        <v>2310</v>
      </c>
      <c r="C215" s="59" t="s">
        <v>193</v>
      </c>
      <c r="D215" s="53">
        <v>10</v>
      </c>
      <c r="E215" s="180">
        <v>10</v>
      </c>
      <c r="F215" s="112">
        <v>0</v>
      </c>
      <c r="G215" s="111">
        <f t="shared" si="16"/>
        <v>0</v>
      </c>
    </row>
    <row r="216" spans="1:7" s="51" customFormat="1" ht="15" hidden="1" customHeight="1" x14ac:dyDescent="0.35">
      <c r="A216" s="59"/>
      <c r="B216" s="56">
        <v>2321</v>
      </c>
      <c r="C216" s="73" t="s">
        <v>347</v>
      </c>
      <c r="D216" s="53">
        <v>0</v>
      </c>
      <c r="E216" s="180">
        <v>0</v>
      </c>
      <c r="F216" s="112">
        <v>0</v>
      </c>
      <c r="G216" s="118" t="e">
        <f t="shared" si="16"/>
        <v>#DIV/0!</v>
      </c>
    </row>
    <row r="217" spans="1:7" s="51" customFormat="1" ht="15" customHeight="1" x14ac:dyDescent="0.35">
      <c r="A217" s="59"/>
      <c r="B217" s="56">
        <v>2333</v>
      </c>
      <c r="C217" s="59" t="s">
        <v>327</v>
      </c>
      <c r="D217" s="53">
        <v>200</v>
      </c>
      <c r="E217" s="180">
        <v>356.1</v>
      </c>
      <c r="F217" s="112">
        <v>156.1</v>
      </c>
      <c r="G217" s="111">
        <f t="shared" si="16"/>
        <v>43.836001123279971</v>
      </c>
    </row>
    <row r="218" spans="1:7" s="51" customFormat="1" ht="15" customHeight="1" x14ac:dyDescent="0.35">
      <c r="A218" s="59"/>
      <c r="B218" s="56">
        <v>3111</v>
      </c>
      <c r="C218" s="59" t="s">
        <v>328</v>
      </c>
      <c r="D218" s="53">
        <v>1606</v>
      </c>
      <c r="E218" s="180">
        <v>1387.8</v>
      </c>
      <c r="F218" s="112">
        <v>275</v>
      </c>
      <c r="G218" s="111">
        <f t="shared" si="16"/>
        <v>19.815535379737714</v>
      </c>
    </row>
    <row r="219" spans="1:7" s="51" customFormat="1" ht="15" customHeight="1" x14ac:dyDescent="0.35">
      <c r="A219" s="59"/>
      <c r="B219" s="56">
        <v>3113</v>
      </c>
      <c r="C219" s="59" t="s">
        <v>102</v>
      </c>
      <c r="D219" s="53">
        <v>25902</v>
      </c>
      <c r="E219" s="180">
        <v>32747.4</v>
      </c>
      <c r="F219" s="112">
        <v>29865.8</v>
      </c>
      <c r="G219" s="111">
        <f t="shared" si="16"/>
        <v>91.20052278959551</v>
      </c>
    </row>
    <row r="220" spans="1:7" s="51" customFormat="1" ht="15" hidden="1" customHeight="1" x14ac:dyDescent="0.35">
      <c r="A220" s="59"/>
      <c r="B220" s="56">
        <v>3231</v>
      </c>
      <c r="C220" s="59" t="s">
        <v>103</v>
      </c>
      <c r="D220" s="53">
        <v>0</v>
      </c>
      <c r="E220" s="180">
        <v>0</v>
      </c>
      <c r="F220" s="112">
        <v>0</v>
      </c>
      <c r="G220" s="111" t="e">
        <f t="shared" si="16"/>
        <v>#DIV/0!</v>
      </c>
    </row>
    <row r="221" spans="1:7" s="51" customFormat="1" ht="15" customHeight="1" x14ac:dyDescent="0.35">
      <c r="A221" s="59"/>
      <c r="B221" s="56">
        <v>3313</v>
      </c>
      <c r="C221" s="59" t="s">
        <v>276</v>
      </c>
      <c r="D221" s="53">
        <v>295</v>
      </c>
      <c r="E221" s="180">
        <v>596</v>
      </c>
      <c r="F221" s="112">
        <v>411.3</v>
      </c>
      <c r="G221" s="111">
        <f t="shared" si="16"/>
        <v>69.010067114093971</v>
      </c>
    </row>
    <row r="222" spans="1:7" s="51" customFormat="1" ht="15" customHeight="1" x14ac:dyDescent="0.35">
      <c r="A222" s="59"/>
      <c r="B222" s="56">
        <v>3322</v>
      </c>
      <c r="C222" s="59" t="s">
        <v>106</v>
      </c>
      <c r="D222" s="53">
        <v>9300</v>
      </c>
      <c r="E222" s="180">
        <v>2605</v>
      </c>
      <c r="F222" s="112">
        <v>1750.8</v>
      </c>
      <c r="G222" s="111">
        <f t="shared" si="16"/>
        <v>67.209213051823411</v>
      </c>
    </row>
    <row r="223" spans="1:7" s="51" customFormat="1" ht="15" customHeight="1" x14ac:dyDescent="0.35">
      <c r="A223" s="78"/>
      <c r="B223" s="77">
        <v>3326</v>
      </c>
      <c r="C223" s="72" t="s">
        <v>107</v>
      </c>
      <c r="D223" s="53">
        <v>0</v>
      </c>
      <c r="E223" s="180">
        <v>953</v>
      </c>
      <c r="F223" s="112">
        <v>569.1</v>
      </c>
      <c r="G223" s="118">
        <f t="shared" si="16"/>
        <v>59.716684155299063</v>
      </c>
    </row>
    <row r="224" spans="1:7" s="51" customFormat="1" ht="15" hidden="1" customHeight="1" x14ac:dyDescent="0.35">
      <c r="A224" s="78"/>
      <c r="B224" s="77">
        <v>3392</v>
      </c>
      <c r="C224" s="78" t="s">
        <v>257</v>
      </c>
      <c r="D224" s="53">
        <v>0</v>
      </c>
      <c r="E224" s="180">
        <v>0</v>
      </c>
      <c r="F224" s="112">
        <v>0</v>
      </c>
      <c r="G224" s="111" t="e">
        <f t="shared" si="16"/>
        <v>#DIV/0!</v>
      </c>
    </row>
    <row r="225" spans="1:7" s="51" customFormat="1" ht="15" customHeight="1" x14ac:dyDescent="0.35">
      <c r="A225" s="78"/>
      <c r="B225" s="77">
        <v>3412</v>
      </c>
      <c r="C225" s="59" t="s">
        <v>108</v>
      </c>
      <c r="D225" s="53">
        <v>4483</v>
      </c>
      <c r="E225" s="180">
        <v>3139.7</v>
      </c>
      <c r="F225" s="112">
        <v>2511.1</v>
      </c>
      <c r="G225" s="111">
        <f t="shared" si="16"/>
        <v>79.978978883332815</v>
      </c>
    </row>
    <row r="226" spans="1:7" s="51" customFormat="1" ht="15" customHeight="1" x14ac:dyDescent="0.35">
      <c r="A226" s="78"/>
      <c r="B226" s="71">
        <v>3421</v>
      </c>
      <c r="C226" s="73" t="s">
        <v>109</v>
      </c>
      <c r="D226" s="53">
        <v>100</v>
      </c>
      <c r="E226" s="180">
        <v>2567.8000000000002</v>
      </c>
      <c r="F226" s="112">
        <v>2334.5</v>
      </c>
      <c r="G226" s="111">
        <f t="shared" si="16"/>
        <v>90.91440143313342</v>
      </c>
    </row>
    <row r="227" spans="1:7" s="51" customFormat="1" ht="15" hidden="1" customHeight="1" x14ac:dyDescent="0.35">
      <c r="A227" s="78"/>
      <c r="B227" s="77">
        <v>6409</v>
      </c>
      <c r="C227" s="78" t="s">
        <v>200</v>
      </c>
      <c r="D227" s="53">
        <v>0</v>
      </c>
      <c r="E227" s="180">
        <v>0</v>
      </c>
      <c r="F227" s="112">
        <v>0</v>
      </c>
      <c r="G227" s="111" t="e">
        <f t="shared" si="16"/>
        <v>#DIV/0!</v>
      </c>
    </row>
    <row r="228" spans="1:7" s="51" customFormat="1" ht="15" hidden="1" customHeight="1" x14ac:dyDescent="0.35">
      <c r="A228" s="78"/>
      <c r="B228" s="77">
        <v>5599</v>
      </c>
      <c r="C228" s="78" t="s">
        <v>305</v>
      </c>
      <c r="D228" s="53">
        <v>0</v>
      </c>
      <c r="E228" s="180">
        <v>0</v>
      </c>
      <c r="F228" s="112">
        <v>0</v>
      </c>
      <c r="G228" s="111" t="e">
        <f t="shared" si="16"/>
        <v>#DIV/0!</v>
      </c>
    </row>
    <row r="229" spans="1:7" ht="15" hidden="1" customHeight="1" x14ac:dyDescent="0.35">
      <c r="A229" s="59"/>
      <c r="B229" s="71">
        <v>3599</v>
      </c>
      <c r="C229" s="72" t="s">
        <v>153</v>
      </c>
      <c r="D229" s="53">
        <v>0</v>
      </c>
      <c r="E229" s="180">
        <v>0</v>
      </c>
      <c r="F229" s="112">
        <v>0</v>
      </c>
      <c r="G229" s="111" t="e">
        <f t="shared" si="16"/>
        <v>#DIV/0!</v>
      </c>
    </row>
    <row r="230" spans="1:7" ht="15" customHeight="1" x14ac:dyDescent="0.35">
      <c r="A230" s="59"/>
      <c r="B230" s="71">
        <v>3612</v>
      </c>
      <c r="C230" s="72" t="s">
        <v>110</v>
      </c>
      <c r="D230" s="53">
        <v>7105</v>
      </c>
      <c r="E230" s="180">
        <v>6672</v>
      </c>
      <c r="F230" s="112">
        <v>5290.6</v>
      </c>
      <c r="G230" s="111">
        <f t="shared" si="16"/>
        <v>79.295563549160676</v>
      </c>
    </row>
    <row r="231" spans="1:7" ht="15" customHeight="1" x14ac:dyDescent="0.35">
      <c r="A231" s="59"/>
      <c r="B231" s="71">
        <v>3613</v>
      </c>
      <c r="C231" s="72" t="s">
        <v>194</v>
      </c>
      <c r="D231" s="53">
        <v>12446</v>
      </c>
      <c r="E231" s="180">
        <v>10508.2</v>
      </c>
      <c r="F231" s="112">
        <v>8681.2000000000007</v>
      </c>
      <c r="G231" s="111">
        <f t="shared" si="16"/>
        <v>82.613577967682389</v>
      </c>
    </row>
    <row r="232" spans="1:7" ht="15" hidden="1" customHeight="1" x14ac:dyDescent="0.35">
      <c r="A232" s="59"/>
      <c r="B232" s="71">
        <v>2229</v>
      </c>
      <c r="C232" s="72" t="s">
        <v>97</v>
      </c>
      <c r="D232" s="53">
        <v>0</v>
      </c>
      <c r="E232" s="180">
        <v>0</v>
      </c>
      <c r="F232" s="112">
        <v>0</v>
      </c>
      <c r="G232" s="111" t="e">
        <f t="shared" si="16"/>
        <v>#DIV/0!</v>
      </c>
    </row>
    <row r="233" spans="1:7" ht="15" hidden="1" customHeight="1" x14ac:dyDescent="0.35">
      <c r="A233" s="59"/>
      <c r="B233" s="71">
        <v>2241</v>
      </c>
      <c r="C233" s="72" t="s">
        <v>98</v>
      </c>
      <c r="D233" s="53">
        <v>0</v>
      </c>
      <c r="E233" s="180">
        <v>0</v>
      </c>
      <c r="F233" s="112">
        <v>0</v>
      </c>
      <c r="G233" s="111" t="e">
        <f t="shared" si="16"/>
        <v>#DIV/0!</v>
      </c>
    </row>
    <row r="234" spans="1:7" ht="15" hidden="1" customHeight="1" x14ac:dyDescent="0.35">
      <c r="A234" s="59"/>
      <c r="B234" s="71">
        <v>2249</v>
      </c>
      <c r="C234" s="72" t="s">
        <v>99</v>
      </c>
      <c r="D234" s="53">
        <v>0</v>
      </c>
      <c r="E234" s="180">
        <v>0</v>
      </c>
      <c r="F234" s="112">
        <v>0</v>
      </c>
      <c r="G234" s="111" t="e">
        <f t="shared" si="16"/>
        <v>#DIV/0!</v>
      </c>
    </row>
    <row r="235" spans="1:7" ht="15" hidden="1" customHeight="1" x14ac:dyDescent="0.35">
      <c r="A235" s="59"/>
      <c r="B235" s="71">
        <v>2310</v>
      </c>
      <c r="C235" s="72" t="s">
        <v>100</v>
      </c>
      <c r="D235" s="53">
        <v>0</v>
      </c>
      <c r="E235" s="180">
        <v>0</v>
      </c>
      <c r="F235" s="112">
        <v>0</v>
      </c>
      <c r="G235" s="111" t="e">
        <f t="shared" si="16"/>
        <v>#DIV/0!</v>
      </c>
    </row>
    <row r="236" spans="1:7" ht="15" hidden="1" customHeight="1" x14ac:dyDescent="0.35">
      <c r="A236" s="59"/>
      <c r="B236" s="71">
        <v>2321</v>
      </c>
      <c r="C236" s="72" t="s">
        <v>256</v>
      </c>
      <c r="D236" s="53">
        <v>0</v>
      </c>
      <c r="E236" s="180">
        <v>0</v>
      </c>
      <c r="F236" s="112">
        <v>0</v>
      </c>
      <c r="G236" s="111" t="e">
        <f t="shared" si="16"/>
        <v>#DIV/0!</v>
      </c>
    </row>
    <row r="237" spans="1:7" ht="15" hidden="1" customHeight="1" x14ac:dyDescent="0.35">
      <c r="A237" s="59"/>
      <c r="B237" s="71">
        <v>2331</v>
      </c>
      <c r="C237" s="72" t="s">
        <v>101</v>
      </c>
      <c r="D237" s="53">
        <v>0</v>
      </c>
      <c r="E237" s="180">
        <v>0</v>
      </c>
      <c r="F237" s="112">
        <v>0</v>
      </c>
      <c r="G237" s="111" t="e">
        <f t="shared" si="16"/>
        <v>#DIV/0!</v>
      </c>
    </row>
    <row r="238" spans="1:7" ht="15" hidden="1" customHeight="1" x14ac:dyDescent="0.35">
      <c r="A238" s="59"/>
      <c r="B238" s="71">
        <v>3613</v>
      </c>
      <c r="C238" s="72" t="s">
        <v>111</v>
      </c>
      <c r="D238" s="53">
        <v>0</v>
      </c>
      <c r="E238" s="180">
        <v>0</v>
      </c>
      <c r="F238" s="112">
        <v>0</v>
      </c>
      <c r="G238" s="111" t="e">
        <f t="shared" si="16"/>
        <v>#DIV/0!</v>
      </c>
    </row>
    <row r="239" spans="1:7" ht="15" customHeight="1" x14ac:dyDescent="0.35">
      <c r="A239" s="59"/>
      <c r="B239" s="71">
        <v>3631</v>
      </c>
      <c r="C239" s="72" t="s">
        <v>112</v>
      </c>
      <c r="D239" s="53">
        <v>5618</v>
      </c>
      <c r="E239" s="180">
        <v>10542.7</v>
      </c>
      <c r="F239" s="112">
        <v>10526.5</v>
      </c>
      <c r="G239" s="111">
        <f t="shared" si="16"/>
        <v>99.846339173077098</v>
      </c>
    </row>
    <row r="240" spans="1:7" ht="15" customHeight="1" x14ac:dyDescent="0.35">
      <c r="A240" s="59"/>
      <c r="B240" s="71">
        <v>3632</v>
      </c>
      <c r="C240" s="73" t="s">
        <v>113</v>
      </c>
      <c r="D240" s="53">
        <v>2270</v>
      </c>
      <c r="E240" s="180">
        <v>3417.5</v>
      </c>
      <c r="F240" s="112">
        <v>3032.4</v>
      </c>
      <c r="G240" s="118">
        <f t="shared" si="16"/>
        <v>88.731528895391378</v>
      </c>
    </row>
    <row r="241" spans="1:7" ht="15" hidden="1" customHeight="1" x14ac:dyDescent="0.35">
      <c r="A241" s="59"/>
      <c r="B241" s="71">
        <v>3231</v>
      </c>
      <c r="C241" s="72" t="s">
        <v>103</v>
      </c>
      <c r="D241" s="53">
        <v>0</v>
      </c>
      <c r="E241" s="180">
        <v>0</v>
      </c>
      <c r="F241" s="112">
        <v>0</v>
      </c>
      <c r="G241" s="111" t="e">
        <f t="shared" si="16"/>
        <v>#DIV/0!</v>
      </c>
    </row>
    <row r="242" spans="1:7" ht="15" customHeight="1" x14ac:dyDescent="0.35">
      <c r="A242" s="59"/>
      <c r="B242" s="71">
        <v>3634</v>
      </c>
      <c r="C242" s="72" t="s">
        <v>195</v>
      </c>
      <c r="D242" s="53">
        <v>0</v>
      </c>
      <c r="E242" s="180">
        <v>61</v>
      </c>
      <c r="F242" s="112">
        <v>60.6</v>
      </c>
      <c r="G242" s="111">
        <f t="shared" ref="G242:G268" si="17">(F242/E242)*100</f>
        <v>99.344262295081961</v>
      </c>
    </row>
    <row r="243" spans="1:7" ht="15" hidden="1" customHeight="1" x14ac:dyDescent="0.35">
      <c r="A243" s="74"/>
      <c r="B243" s="71">
        <v>3314</v>
      </c>
      <c r="C243" s="73" t="s">
        <v>104</v>
      </c>
      <c r="D243" s="53">
        <v>0</v>
      </c>
      <c r="E243" s="180">
        <v>0</v>
      </c>
      <c r="F243" s="112">
        <v>0</v>
      </c>
      <c r="G243" s="111" t="e">
        <f t="shared" si="17"/>
        <v>#DIV/0!</v>
      </c>
    </row>
    <row r="244" spans="1:7" ht="15" hidden="1" customHeight="1" x14ac:dyDescent="0.35">
      <c r="A244" s="59"/>
      <c r="B244" s="71">
        <v>3319</v>
      </c>
      <c r="C244" s="73" t="s">
        <v>105</v>
      </c>
      <c r="D244" s="53">
        <v>0</v>
      </c>
      <c r="E244" s="180">
        <v>0</v>
      </c>
      <c r="F244" s="112">
        <v>0</v>
      </c>
      <c r="G244" s="111" t="e">
        <f t="shared" si="17"/>
        <v>#DIV/0!</v>
      </c>
    </row>
    <row r="245" spans="1:7" ht="15" customHeight="1" x14ac:dyDescent="0.35">
      <c r="A245" s="59"/>
      <c r="B245" s="71">
        <v>3639</v>
      </c>
      <c r="C245" s="73" t="s">
        <v>196</v>
      </c>
      <c r="D245" s="53">
        <v>794</v>
      </c>
      <c r="E245" s="180">
        <v>954.5</v>
      </c>
      <c r="F245" s="112">
        <v>679.9</v>
      </c>
      <c r="G245" s="111">
        <f t="shared" si="17"/>
        <v>71.231011000523836</v>
      </c>
    </row>
    <row r="246" spans="1:7" ht="15" customHeight="1" x14ac:dyDescent="0.35">
      <c r="A246" s="59"/>
      <c r="B246" s="71">
        <v>3639</v>
      </c>
      <c r="C246" s="73" t="s">
        <v>197</v>
      </c>
      <c r="D246" s="53">
        <v>5108</v>
      </c>
      <c r="E246" s="180">
        <v>3088</v>
      </c>
      <c r="F246" s="112">
        <v>16.5</v>
      </c>
      <c r="G246" s="118">
        <f t="shared" si="17"/>
        <v>0.53432642487046633</v>
      </c>
    </row>
    <row r="247" spans="1:7" ht="15" customHeight="1" x14ac:dyDescent="0.35">
      <c r="A247" s="59"/>
      <c r="B247" s="71">
        <v>3639</v>
      </c>
      <c r="C247" s="72" t="s">
        <v>198</v>
      </c>
      <c r="D247" s="53">
        <v>8861</v>
      </c>
      <c r="E247" s="180">
        <v>7230.5</v>
      </c>
      <c r="F247" s="112">
        <v>6747.3</v>
      </c>
      <c r="G247" s="111">
        <f t="shared" si="17"/>
        <v>93.317197980775873</v>
      </c>
    </row>
    <row r="248" spans="1:7" ht="15" hidden="1" customHeight="1" x14ac:dyDescent="0.35">
      <c r="A248" s="59"/>
      <c r="B248" s="71">
        <v>3699</v>
      </c>
      <c r="C248" s="73" t="s">
        <v>448</v>
      </c>
      <c r="D248" s="53">
        <v>0</v>
      </c>
      <c r="E248" s="180">
        <v>0</v>
      </c>
      <c r="F248" s="112">
        <v>0</v>
      </c>
      <c r="G248" s="111" t="e">
        <f t="shared" si="17"/>
        <v>#DIV/0!</v>
      </c>
    </row>
    <row r="249" spans="1:7" ht="15" customHeight="1" x14ac:dyDescent="0.35">
      <c r="A249" s="59"/>
      <c r="B249" s="71">
        <v>3722</v>
      </c>
      <c r="C249" s="73" t="s">
        <v>463</v>
      </c>
      <c r="D249" s="53">
        <v>847</v>
      </c>
      <c r="E249" s="180">
        <v>945.2</v>
      </c>
      <c r="F249" s="112">
        <v>534.9</v>
      </c>
      <c r="G249" s="111">
        <f t="shared" si="17"/>
        <v>56.591197630131184</v>
      </c>
    </row>
    <row r="250" spans="1:7" ht="15" customHeight="1" x14ac:dyDescent="0.35">
      <c r="A250" s="59"/>
      <c r="B250" s="71">
        <v>3729</v>
      </c>
      <c r="C250" s="73" t="s">
        <v>199</v>
      </c>
      <c r="D250" s="53">
        <v>1</v>
      </c>
      <c r="E250" s="180">
        <v>1</v>
      </c>
      <c r="F250" s="112">
        <v>0</v>
      </c>
      <c r="G250" s="111">
        <f t="shared" si="17"/>
        <v>0</v>
      </c>
    </row>
    <row r="251" spans="1:7" ht="15" hidden="1" customHeight="1" x14ac:dyDescent="0.35">
      <c r="A251" s="59"/>
      <c r="B251" s="71">
        <v>3744</v>
      </c>
      <c r="C251" s="73" t="s">
        <v>120</v>
      </c>
      <c r="D251" s="53">
        <v>0</v>
      </c>
      <c r="E251" s="180">
        <v>0</v>
      </c>
      <c r="F251" s="112">
        <v>0</v>
      </c>
      <c r="G251" s="111" t="e">
        <f t="shared" si="17"/>
        <v>#DIV/0!</v>
      </c>
    </row>
    <row r="252" spans="1:7" ht="15" customHeight="1" x14ac:dyDescent="0.35">
      <c r="A252" s="59"/>
      <c r="B252" s="71">
        <v>3745</v>
      </c>
      <c r="C252" s="73" t="s">
        <v>121</v>
      </c>
      <c r="D252" s="53">
        <v>3900</v>
      </c>
      <c r="E252" s="180">
        <v>4696.1000000000004</v>
      </c>
      <c r="F252" s="112">
        <v>1379.2</v>
      </c>
      <c r="G252" s="111">
        <f t="shared" si="17"/>
        <v>29.369050914588701</v>
      </c>
    </row>
    <row r="253" spans="1:7" ht="15" customHeight="1" x14ac:dyDescent="0.35">
      <c r="A253" s="59"/>
      <c r="B253" s="71">
        <v>4349</v>
      </c>
      <c r="C253" s="73" t="s">
        <v>298</v>
      </c>
      <c r="D253" s="53">
        <v>1029</v>
      </c>
      <c r="E253" s="180">
        <v>1036</v>
      </c>
      <c r="F253" s="112">
        <v>976.8</v>
      </c>
      <c r="G253" s="111">
        <f t="shared" si="17"/>
        <v>94.285714285714278</v>
      </c>
    </row>
    <row r="254" spans="1:7" ht="15" customHeight="1" x14ac:dyDescent="0.35">
      <c r="A254" s="59"/>
      <c r="B254" s="71">
        <v>4351</v>
      </c>
      <c r="C254" s="72" t="s">
        <v>259</v>
      </c>
      <c r="D254" s="53">
        <v>600</v>
      </c>
      <c r="E254" s="180">
        <v>698.3</v>
      </c>
      <c r="F254" s="112">
        <v>133.30000000000001</v>
      </c>
      <c r="G254" s="111">
        <f t="shared" si="17"/>
        <v>19.089216669053418</v>
      </c>
    </row>
    <row r="255" spans="1:7" ht="15" hidden="1" customHeight="1" x14ac:dyDescent="0.35">
      <c r="A255" s="59"/>
      <c r="B255" s="71">
        <v>3639</v>
      </c>
      <c r="C255" s="72" t="s">
        <v>115</v>
      </c>
      <c r="D255" s="53">
        <v>0</v>
      </c>
      <c r="E255" s="180">
        <v>0</v>
      </c>
      <c r="F255" s="112">
        <v>0</v>
      </c>
      <c r="G255" s="111" t="e">
        <f t="shared" si="17"/>
        <v>#DIV/0!</v>
      </c>
    </row>
    <row r="256" spans="1:7" ht="15" hidden="1" customHeight="1" x14ac:dyDescent="0.35">
      <c r="A256" s="59"/>
      <c r="B256" s="71">
        <v>3725</v>
      </c>
      <c r="C256" s="72" t="s">
        <v>258</v>
      </c>
      <c r="D256" s="53">
        <v>0</v>
      </c>
      <c r="E256" s="180">
        <v>0</v>
      </c>
      <c r="F256" s="112">
        <v>0</v>
      </c>
      <c r="G256" s="111" t="e">
        <f t="shared" si="17"/>
        <v>#DIV/0!</v>
      </c>
    </row>
    <row r="257" spans="1:7" ht="15" customHeight="1" x14ac:dyDescent="0.35">
      <c r="A257" s="59"/>
      <c r="B257" s="71">
        <v>4357</v>
      </c>
      <c r="C257" s="72" t="s">
        <v>122</v>
      </c>
      <c r="D257" s="53">
        <v>500</v>
      </c>
      <c r="E257" s="180">
        <v>1890.6</v>
      </c>
      <c r="F257" s="112">
        <v>1890.5</v>
      </c>
      <c r="G257" s="111">
        <f t="shared" si="17"/>
        <v>99.994710673860155</v>
      </c>
    </row>
    <row r="258" spans="1:7" ht="15" customHeight="1" x14ac:dyDescent="0.35">
      <c r="A258" s="59"/>
      <c r="B258" s="71">
        <v>4374</v>
      </c>
      <c r="C258" s="72" t="s">
        <v>300</v>
      </c>
      <c r="D258" s="53">
        <v>90</v>
      </c>
      <c r="E258" s="180">
        <v>114.2</v>
      </c>
      <c r="F258" s="112">
        <v>24.2</v>
      </c>
      <c r="G258" s="111">
        <f t="shared" si="17"/>
        <v>21.190893169877405</v>
      </c>
    </row>
    <row r="259" spans="1:7" ht="15" hidden="1" customHeight="1" x14ac:dyDescent="0.35">
      <c r="A259" s="74"/>
      <c r="B259" s="71">
        <v>4374</v>
      </c>
      <c r="C259" s="73" t="s">
        <v>123</v>
      </c>
      <c r="D259" s="53">
        <v>0</v>
      </c>
      <c r="E259" s="180">
        <v>0</v>
      </c>
      <c r="F259" s="112">
        <v>0</v>
      </c>
      <c r="G259" s="111" t="e">
        <f t="shared" si="17"/>
        <v>#DIV/0!</v>
      </c>
    </row>
    <row r="260" spans="1:7" ht="15" customHeight="1" x14ac:dyDescent="0.35">
      <c r="A260" s="74"/>
      <c r="B260" s="71">
        <v>5269</v>
      </c>
      <c r="C260" s="73" t="s">
        <v>573</v>
      </c>
      <c r="D260" s="53">
        <v>0</v>
      </c>
      <c r="E260" s="180">
        <v>1200</v>
      </c>
      <c r="F260" s="112">
        <v>960.5</v>
      </c>
      <c r="G260" s="111">
        <f t="shared" si="17"/>
        <v>80.041666666666671</v>
      </c>
    </row>
    <row r="261" spans="1:7" ht="15" hidden="1" customHeight="1" x14ac:dyDescent="0.35">
      <c r="A261" s="74"/>
      <c r="B261" s="71">
        <v>5311</v>
      </c>
      <c r="C261" s="73" t="s">
        <v>124</v>
      </c>
      <c r="D261" s="53">
        <v>0</v>
      </c>
      <c r="E261" s="180">
        <v>0</v>
      </c>
      <c r="F261" s="112">
        <v>0</v>
      </c>
      <c r="G261" s="111" t="e">
        <f t="shared" si="17"/>
        <v>#DIV/0!</v>
      </c>
    </row>
    <row r="262" spans="1:7" ht="15" hidden="1" customHeight="1" x14ac:dyDescent="0.35">
      <c r="A262" s="59"/>
      <c r="B262" s="71">
        <v>4359</v>
      </c>
      <c r="C262" s="73" t="s">
        <v>280</v>
      </c>
      <c r="D262" s="53">
        <v>0</v>
      </c>
      <c r="E262" s="180">
        <v>0</v>
      </c>
      <c r="F262" s="112">
        <v>0</v>
      </c>
      <c r="G262" s="111" t="e">
        <f t="shared" si="17"/>
        <v>#DIV/0!</v>
      </c>
    </row>
    <row r="263" spans="1:7" ht="15" customHeight="1" x14ac:dyDescent="0.35">
      <c r="A263" s="74"/>
      <c r="B263" s="71">
        <v>5512</v>
      </c>
      <c r="C263" s="73" t="s">
        <v>261</v>
      </c>
      <c r="D263" s="53">
        <v>477</v>
      </c>
      <c r="E263" s="180">
        <v>552</v>
      </c>
      <c r="F263" s="112">
        <v>306.3</v>
      </c>
      <c r="G263" s="111">
        <f t="shared" si="17"/>
        <v>55.489130434782609</v>
      </c>
    </row>
    <row r="264" spans="1:7" ht="15" customHeight="1" x14ac:dyDescent="0.35">
      <c r="A264" s="74"/>
      <c r="B264" s="71">
        <v>6171</v>
      </c>
      <c r="C264" s="73" t="s">
        <v>187</v>
      </c>
      <c r="D264" s="53">
        <v>9651</v>
      </c>
      <c r="E264" s="180">
        <v>9728.5</v>
      </c>
      <c r="F264" s="112">
        <v>9436.1</v>
      </c>
      <c r="G264" s="111">
        <f t="shared" si="17"/>
        <v>96.994397903068304</v>
      </c>
    </row>
    <row r="265" spans="1:7" ht="15" hidden="1" customHeight="1" x14ac:dyDescent="0.35">
      <c r="A265" s="74"/>
      <c r="B265" s="71">
        <v>6399</v>
      </c>
      <c r="C265" s="73" t="s">
        <v>125</v>
      </c>
      <c r="D265" s="53">
        <v>0</v>
      </c>
      <c r="E265" s="180">
        <v>0</v>
      </c>
      <c r="F265" s="112">
        <v>0</v>
      </c>
      <c r="G265" s="111" t="e">
        <f t="shared" si="17"/>
        <v>#DIV/0!</v>
      </c>
    </row>
    <row r="266" spans="1:7" ht="15" hidden="1" customHeight="1" x14ac:dyDescent="0.35">
      <c r="A266" s="74"/>
      <c r="B266" s="71">
        <v>6402</v>
      </c>
      <c r="C266" s="73" t="s">
        <v>260</v>
      </c>
      <c r="D266" s="53">
        <v>0</v>
      </c>
      <c r="E266" s="180">
        <v>0</v>
      </c>
      <c r="F266" s="112">
        <v>0</v>
      </c>
      <c r="G266" s="118" t="e">
        <f t="shared" si="17"/>
        <v>#DIV/0!</v>
      </c>
    </row>
    <row r="267" spans="1:7" ht="15" customHeight="1" thickBot="1" x14ac:dyDescent="0.4">
      <c r="A267" s="74"/>
      <c r="B267" s="71">
        <v>6409</v>
      </c>
      <c r="C267" s="104" t="s">
        <v>315</v>
      </c>
      <c r="D267" s="53">
        <v>500</v>
      </c>
      <c r="E267" s="180">
        <v>75.400000000000006</v>
      </c>
      <c r="F267" s="112">
        <v>49.7</v>
      </c>
      <c r="G267" s="118">
        <f t="shared" si="17"/>
        <v>65.91511936339522</v>
      </c>
    </row>
    <row r="268" spans="1:7" ht="16.3" thickTop="1" thickBot="1" x14ac:dyDescent="0.45">
      <c r="A268" s="79"/>
      <c r="B268" s="82"/>
      <c r="C268" s="137" t="s">
        <v>353</v>
      </c>
      <c r="D268" s="87">
        <f t="shared" ref="D268:E268" si="18">SUM(D210:D267)</f>
        <v>146729</v>
      </c>
      <c r="E268" s="183">
        <f t="shared" si="18"/>
        <v>160839.80000000002</v>
      </c>
      <c r="F268" s="202">
        <f t="shared" ref="F268" si="19">SUM(F210:F267)</f>
        <v>132630.20000000001</v>
      </c>
      <c r="G268" s="268">
        <f t="shared" si="17"/>
        <v>82.46105752431923</v>
      </c>
    </row>
    <row r="269" spans="1:7" x14ac:dyDescent="0.3">
      <c r="D269" s="84"/>
      <c r="E269" s="84"/>
    </row>
    <row r="271" spans="1:7" ht="12.9" thickBot="1" x14ac:dyDescent="0.35"/>
    <row r="272" spans="1:7" ht="15.45" x14ac:dyDescent="0.4">
      <c r="A272" s="106" t="s">
        <v>14</v>
      </c>
      <c r="B272" s="107" t="s">
        <v>13</v>
      </c>
      <c r="C272" s="106" t="s">
        <v>12</v>
      </c>
      <c r="D272" s="229" t="s">
        <v>11</v>
      </c>
      <c r="E272" s="229" t="s">
        <v>11</v>
      </c>
      <c r="F272" s="20" t="s">
        <v>0</v>
      </c>
      <c r="G272" s="113" t="s">
        <v>359</v>
      </c>
    </row>
    <row r="273" spans="1:7" ht="15.9" thickBot="1" x14ac:dyDescent="0.45">
      <c r="A273" s="108"/>
      <c r="B273" s="109"/>
      <c r="C273" s="110"/>
      <c r="D273" s="230" t="s">
        <v>10</v>
      </c>
      <c r="E273" s="230" t="s">
        <v>9</v>
      </c>
      <c r="F273" s="216" t="s">
        <v>532</v>
      </c>
      <c r="G273" s="114" t="s">
        <v>360</v>
      </c>
    </row>
    <row r="274" spans="1:7" s="246" customFormat="1" ht="27.75" customHeight="1" thickTop="1" thickBot="1" x14ac:dyDescent="0.45">
      <c r="A274" s="242"/>
      <c r="B274" s="243"/>
      <c r="C274" s="244" t="s">
        <v>201</v>
      </c>
      <c r="D274" s="245">
        <f t="shared" ref="D274:F274" si="20">SUM(D25,D61,D95,D113,D125,D151,D197,D268)</f>
        <v>600998</v>
      </c>
      <c r="E274" s="245">
        <f t="shared" si="20"/>
        <v>719286.8</v>
      </c>
      <c r="F274" s="245">
        <f t="shared" si="20"/>
        <v>657489.40000000014</v>
      </c>
      <c r="G274" s="268">
        <f>(F274/E274)*100</f>
        <v>91.408517436994558</v>
      </c>
    </row>
  </sheetData>
  <sortState ref="B147:J176">
    <sortCondition ref="B147"/>
  </sortState>
  <mergeCells count="1">
    <mergeCell ref="B130:C130"/>
  </mergeCells>
  <pageMargins left="0.31496062992125984" right="0.31496062992125984" top="0.19685039370078741" bottom="0.19685039370078741" header="0.31496062992125984" footer="0.35433070866141736"/>
  <pageSetup paperSize="9" scale="7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0"/>
  <sheetViews>
    <sheetView workbookViewId="0">
      <selection activeCell="D28" sqref="D28"/>
    </sheetView>
  </sheetViews>
  <sheetFormatPr defaultColWidth="9.07421875" defaultRowHeight="12.45" x14ac:dyDescent="0.3"/>
  <cols>
    <col min="1" max="1" width="5.765625" style="269" customWidth="1"/>
    <col min="2" max="2" width="10.3046875" style="269" customWidth="1"/>
    <col min="3" max="3" width="10.07421875" style="269" customWidth="1"/>
    <col min="4" max="4" width="101.3046875" style="269" customWidth="1"/>
    <col min="5" max="5" width="11.3046875" style="269" customWidth="1"/>
    <col min="6" max="6" width="11.3046875" style="269" hidden="1" customWidth="1"/>
    <col min="7" max="7" width="12.3046875" style="269" hidden="1" customWidth="1"/>
    <col min="8" max="8" width="9.69140625" style="269" bestFit="1" customWidth="1"/>
    <col min="9" max="256" width="9.07421875" style="269"/>
    <col min="257" max="257" width="5.765625" style="269" customWidth="1"/>
    <col min="258" max="258" width="10.3046875" style="269" customWidth="1"/>
    <col min="259" max="259" width="10.07421875" style="269" customWidth="1"/>
    <col min="260" max="260" width="101.3046875" style="269" customWidth="1"/>
    <col min="261" max="261" width="11.3046875" style="269" customWidth="1"/>
    <col min="262" max="263" width="0" style="269" hidden="1" customWidth="1"/>
    <col min="264" max="264" width="9.69140625" style="269" bestFit="1" customWidth="1"/>
    <col min="265" max="512" width="9.07421875" style="269"/>
    <col min="513" max="513" width="5.765625" style="269" customWidth="1"/>
    <col min="514" max="514" width="10.3046875" style="269" customWidth="1"/>
    <col min="515" max="515" width="10.07421875" style="269" customWidth="1"/>
    <col min="516" max="516" width="101.3046875" style="269" customWidth="1"/>
    <col min="517" max="517" width="11.3046875" style="269" customWidth="1"/>
    <col min="518" max="519" width="0" style="269" hidden="1" customWidth="1"/>
    <col min="520" max="520" width="9.69140625" style="269" bestFit="1" customWidth="1"/>
    <col min="521" max="768" width="9.07421875" style="269"/>
    <col min="769" max="769" width="5.765625" style="269" customWidth="1"/>
    <col min="770" max="770" width="10.3046875" style="269" customWidth="1"/>
    <col min="771" max="771" width="10.07421875" style="269" customWidth="1"/>
    <col min="772" max="772" width="101.3046875" style="269" customWidth="1"/>
    <col min="773" max="773" width="11.3046875" style="269" customWidth="1"/>
    <col min="774" max="775" width="0" style="269" hidden="1" customWidth="1"/>
    <col min="776" max="776" width="9.69140625" style="269" bestFit="1" customWidth="1"/>
    <col min="777" max="1024" width="9.07421875" style="269"/>
    <col min="1025" max="1025" width="5.765625" style="269" customWidth="1"/>
    <col min="1026" max="1026" width="10.3046875" style="269" customWidth="1"/>
    <col min="1027" max="1027" width="10.07421875" style="269" customWidth="1"/>
    <col min="1028" max="1028" width="101.3046875" style="269" customWidth="1"/>
    <col min="1029" max="1029" width="11.3046875" style="269" customWidth="1"/>
    <col min="1030" max="1031" width="0" style="269" hidden="1" customWidth="1"/>
    <col min="1032" max="1032" width="9.69140625" style="269" bestFit="1" customWidth="1"/>
    <col min="1033" max="1280" width="9.07421875" style="269"/>
    <col min="1281" max="1281" width="5.765625" style="269" customWidth="1"/>
    <col min="1282" max="1282" width="10.3046875" style="269" customWidth="1"/>
    <col min="1283" max="1283" width="10.07421875" style="269" customWidth="1"/>
    <col min="1284" max="1284" width="101.3046875" style="269" customWidth="1"/>
    <col min="1285" max="1285" width="11.3046875" style="269" customWidth="1"/>
    <col min="1286" max="1287" width="0" style="269" hidden="1" customWidth="1"/>
    <col min="1288" max="1288" width="9.69140625" style="269" bestFit="1" customWidth="1"/>
    <col min="1289" max="1536" width="9.07421875" style="269"/>
    <col min="1537" max="1537" width="5.765625" style="269" customWidth="1"/>
    <col min="1538" max="1538" width="10.3046875" style="269" customWidth="1"/>
    <col min="1539" max="1539" width="10.07421875" style="269" customWidth="1"/>
    <col min="1540" max="1540" width="101.3046875" style="269" customWidth="1"/>
    <col min="1541" max="1541" width="11.3046875" style="269" customWidth="1"/>
    <col min="1542" max="1543" width="0" style="269" hidden="1" customWidth="1"/>
    <col min="1544" max="1544" width="9.69140625" style="269" bestFit="1" customWidth="1"/>
    <col min="1545" max="1792" width="9.07421875" style="269"/>
    <col min="1793" max="1793" width="5.765625" style="269" customWidth="1"/>
    <col min="1794" max="1794" width="10.3046875" style="269" customWidth="1"/>
    <col min="1795" max="1795" width="10.07421875" style="269" customWidth="1"/>
    <col min="1796" max="1796" width="101.3046875" style="269" customWidth="1"/>
    <col min="1797" max="1797" width="11.3046875" style="269" customWidth="1"/>
    <col min="1798" max="1799" width="0" style="269" hidden="1" customWidth="1"/>
    <col min="1800" max="1800" width="9.69140625" style="269" bestFit="1" customWidth="1"/>
    <col min="1801" max="2048" width="9.07421875" style="269"/>
    <col min="2049" max="2049" width="5.765625" style="269" customWidth="1"/>
    <col min="2050" max="2050" width="10.3046875" style="269" customWidth="1"/>
    <col min="2051" max="2051" width="10.07421875" style="269" customWidth="1"/>
    <col min="2052" max="2052" width="101.3046875" style="269" customWidth="1"/>
    <col min="2053" max="2053" width="11.3046875" style="269" customWidth="1"/>
    <col min="2054" max="2055" width="0" style="269" hidden="1" customWidth="1"/>
    <col min="2056" max="2056" width="9.69140625" style="269" bestFit="1" customWidth="1"/>
    <col min="2057" max="2304" width="9.07421875" style="269"/>
    <col min="2305" max="2305" width="5.765625" style="269" customWidth="1"/>
    <col min="2306" max="2306" width="10.3046875" style="269" customWidth="1"/>
    <col min="2307" max="2307" width="10.07421875" style="269" customWidth="1"/>
    <col min="2308" max="2308" width="101.3046875" style="269" customWidth="1"/>
    <col min="2309" max="2309" width="11.3046875" style="269" customWidth="1"/>
    <col min="2310" max="2311" width="0" style="269" hidden="1" customWidth="1"/>
    <col min="2312" max="2312" width="9.69140625" style="269" bestFit="1" customWidth="1"/>
    <col min="2313" max="2560" width="9.07421875" style="269"/>
    <col min="2561" max="2561" width="5.765625" style="269" customWidth="1"/>
    <col min="2562" max="2562" width="10.3046875" style="269" customWidth="1"/>
    <col min="2563" max="2563" width="10.07421875" style="269" customWidth="1"/>
    <col min="2564" max="2564" width="101.3046875" style="269" customWidth="1"/>
    <col min="2565" max="2565" width="11.3046875" style="269" customWidth="1"/>
    <col min="2566" max="2567" width="0" style="269" hidden="1" customWidth="1"/>
    <col min="2568" max="2568" width="9.69140625" style="269" bestFit="1" customWidth="1"/>
    <col min="2569" max="2816" width="9.07421875" style="269"/>
    <col min="2817" max="2817" width="5.765625" style="269" customWidth="1"/>
    <col min="2818" max="2818" width="10.3046875" style="269" customWidth="1"/>
    <col min="2819" max="2819" width="10.07421875" style="269" customWidth="1"/>
    <col min="2820" max="2820" width="101.3046875" style="269" customWidth="1"/>
    <col min="2821" max="2821" width="11.3046875" style="269" customWidth="1"/>
    <col min="2822" max="2823" width="0" style="269" hidden="1" customWidth="1"/>
    <col min="2824" max="2824" width="9.69140625" style="269" bestFit="1" customWidth="1"/>
    <col min="2825" max="3072" width="9.07421875" style="269"/>
    <col min="3073" max="3073" width="5.765625" style="269" customWidth="1"/>
    <col min="3074" max="3074" width="10.3046875" style="269" customWidth="1"/>
    <col min="3075" max="3075" width="10.07421875" style="269" customWidth="1"/>
    <col min="3076" max="3076" width="101.3046875" style="269" customWidth="1"/>
    <col min="3077" max="3077" width="11.3046875" style="269" customWidth="1"/>
    <col min="3078" max="3079" width="0" style="269" hidden="1" customWidth="1"/>
    <col min="3080" max="3080" width="9.69140625" style="269" bestFit="1" customWidth="1"/>
    <col min="3081" max="3328" width="9.07421875" style="269"/>
    <col min="3329" max="3329" width="5.765625" style="269" customWidth="1"/>
    <col min="3330" max="3330" width="10.3046875" style="269" customWidth="1"/>
    <col min="3331" max="3331" width="10.07421875" style="269" customWidth="1"/>
    <col min="3332" max="3332" width="101.3046875" style="269" customWidth="1"/>
    <col min="3333" max="3333" width="11.3046875" style="269" customWidth="1"/>
    <col min="3334" max="3335" width="0" style="269" hidden="1" customWidth="1"/>
    <col min="3336" max="3336" width="9.69140625" style="269" bestFit="1" customWidth="1"/>
    <col min="3337" max="3584" width="9.07421875" style="269"/>
    <col min="3585" max="3585" width="5.765625" style="269" customWidth="1"/>
    <col min="3586" max="3586" width="10.3046875" style="269" customWidth="1"/>
    <col min="3587" max="3587" width="10.07421875" style="269" customWidth="1"/>
    <col min="3588" max="3588" width="101.3046875" style="269" customWidth="1"/>
    <col min="3589" max="3589" width="11.3046875" style="269" customWidth="1"/>
    <col min="3590" max="3591" width="0" style="269" hidden="1" customWidth="1"/>
    <col min="3592" max="3592" width="9.69140625" style="269" bestFit="1" customWidth="1"/>
    <col min="3593" max="3840" width="9.07421875" style="269"/>
    <col min="3841" max="3841" width="5.765625" style="269" customWidth="1"/>
    <col min="3842" max="3842" width="10.3046875" style="269" customWidth="1"/>
    <col min="3843" max="3843" width="10.07421875" style="269" customWidth="1"/>
    <col min="3844" max="3844" width="101.3046875" style="269" customWidth="1"/>
    <col min="3845" max="3845" width="11.3046875" style="269" customWidth="1"/>
    <col min="3846" max="3847" width="0" style="269" hidden="1" customWidth="1"/>
    <col min="3848" max="3848" width="9.69140625" style="269" bestFit="1" customWidth="1"/>
    <col min="3849" max="4096" width="9.07421875" style="269"/>
    <col min="4097" max="4097" width="5.765625" style="269" customWidth="1"/>
    <col min="4098" max="4098" width="10.3046875" style="269" customWidth="1"/>
    <col min="4099" max="4099" width="10.07421875" style="269" customWidth="1"/>
    <col min="4100" max="4100" width="101.3046875" style="269" customWidth="1"/>
    <col min="4101" max="4101" width="11.3046875" style="269" customWidth="1"/>
    <col min="4102" max="4103" width="0" style="269" hidden="1" customWidth="1"/>
    <col min="4104" max="4104" width="9.69140625" style="269" bestFit="1" customWidth="1"/>
    <col min="4105" max="4352" width="9.07421875" style="269"/>
    <col min="4353" max="4353" width="5.765625" style="269" customWidth="1"/>
    <col min="4354" max="4354" width="10.3046875" style="269" customWidth="1"/>
    <col min="4355" max="4355" width="10.07421875" style="269" customWidth="1"/>
    <col min="4356" max="4356" width="101.3046875" style="269" customWidth="1"/>
    <col min="4357" max="4357" width="11.3046875" style="269" customWidth="1"/>
    <col min="4358" max="4359" width="0" style="269" hidden="1" customWidth="1"/>
    <col min="4360" max="4360" width="9.69140625" style="269" bestFit="1" customWidth="1"/>
    <col min="4361" max="4608" width="9.07421875" style="269"/>
    <col min="4609" max="4609" width="5.765625" style="269" customWidth="1"/>
    <col min="4610" max="4610" width="10.3046875" style="269" customWidth="1"/>
    <col min="4611" max="4611" width="10.07421875" style="269" customWidth="1"/>
    <col min="4612" max="4612" width="101.3046875" style="269" customWidth="1"/>
    <col min="4613" max="4613" width="11.3046875" style="269" customWidth="1"/>
    <col min="4614" max="4615" width="0" style="269" hidden="1" customWidth="1"/>
    <col min="4616" max="4616" width="9.69140625" style="269" bestFit="1" customWidth="1"/>
    <col min="4617" max="4864" width="9.07421875" style="269"/>
    <col min="4865" max="4865" width="5.765625" style="269" customWidth="1"/>
    <col min="4866" max="4866" width="10.3046875" style="269" customWidth="1"/>
    <col min="4867" max="4867" width="10.07421875" style="269" customWidth="1"/>
    <col min="4868" max="4868" width="101.3046875" style="269" customWidth="1"/>
    <col min="4869" max="4869" width="11.3046875" style="269" customWidth="1"/>
    <col min="4870" max="4871" width="0" style="269" hidden="1" customWidth="1"/>
    <col min="4872" max="4872" width="9.69140625" style="269" bestFit="1" customWidth="1"/>
    <col min="4873" max="5120" width="9.07421875" style="269"/>
    <col min="5121" max="5121" width="5.765625" style="269" customWidth="1"/>
    <col min="5122" max="5122" width="10.3046875" style="269" customWidth="1"/>
    <col min="5123" max="5123" width="10.07421875" style="269" customWidth="1"/>
    <col min="5124" max="5124" width="101.3046875" style="269" customWidth="1"/>
    <col min="5125" max="5125" width="11.3046875" style="269" customWidth="1"/>
    <col min="5126" max="5127" width="0" style="269" hidden="1" customWidth="1"/>
    <col min="5128" max="5128" width="9.69140625" style="269" bestFit="1" customWidth="1"/>
    <col min="5129" max="5376" width="9.07421875" style="269"/>
    <col min="5377" max="5377" width="5.765625" style="269" customWidth="1"/>
    <col min="5378" max="5378" width="10.3046875" style="269" customWidth="1"/>
    <col min="5379" max="5379" width="10.07421875" style="269" customWidth="1"/>
    <col min="5380" max="5380" width="101.3046875" style="269" customWidth="1"/>
    <col min="5381" max="5381" width="11.3046875" style="269" customWidth="1"/>
    <col min="5382" max="5383" width="0" style="269" hidden="1" customWidth="1"/>
    <col min="5384" max="5384" width="9.69140625" style="269" bestFit="1" customWidth="1"/>
    <col min="5385" max="5632" width="9.07421875" style="269"/>
    <col min="5633" max="5633" width="5.765625" style="269" customWidth="1"/>
    <col min="5634" max="5634" width="10.3046875" style="269" customWidth="1"/>
    <col min="5635" max="5635" width="10.07421875" style="269" customWidth="1"/>
    <col min="5636" max="5636" width="101.3046875" style="269" customWidth="1"/>
    <col min="5637" max="5637" width="11.3046875" style="269" customWidth="1"/>
    <col min="5638" max="5639" width="0" style="269" hidden="1" customWidth="1"/>
    <col min="5640" max="5640" width="9.69140625" style="269" bestFit="1" customWidth="1"/>
    <col min="5641" max="5888" width="9.07421875" style="269"/>
    <col min="5889" max="5889" width="5.765625" style="269" customWidth="1"/>
    <col min="5890" max="5890" width="10.3046875" style="269" customWidth="1"/>
    <col min="5891" max="5891" width="10.07421875" style="269" customWidth="1"/>
    <col min="5892" max="5892" width="101.3046875" style="269" customWidth="1"/>
    <col min="5893" max="5893" width="11.3046875" style="269" customWidth="1"/>
    <col min="5894" max="5895" width="0" style="269" hidden="1" customWidth="1"/>
    <col min="5896" max="5896" width="9.69140625" style="269" bestFit="1" customWidth="1"/>
    <col min="5897" max="6144" width="9.07421875" style="269"/>
    <col min="6145" max="6145" width="5.765625" style="269" customWidth="1"/>
    <col min="6146" max="6146" width="10.3046875" style="269" customWidth="1"/>
    <col min="6147" max="6147" width="10.07421875" style="269" customWidth="1"/>
    <col min="6148" max="6148" width="101.3046875" style="269" customWidth="1"/>
    <col min="6149" max="6149" width="11.3046875" style="269" customWidth="1"/>
    <col min="6150" max="6151" width="0" style="269" hidden="1" customWidth="1"/>
    <col min="6152" max="6152" width="9.69140625" style="269" bestFit="1" customWidth="1"/>
    <col min="6153" max="6400" width="9.07421875" style="269"/>
    <col min="6401" max="6401" width="5.765625" style="269" customWidth="1"/>
    <col min="6402" max="6402" width="10.3046875" style="269" customWidth="1"/>
    <col min="6403" max="6403" width="10.07421875" style="269" customWidth="1"/>
    <col min="6404" max="6404" width="101.3046875" style="269" customWidth="1"/>
    <col min="6405" max="6405" width="11.3046875" style="269" customWidth="1"/>
    <col min="6406" max="6407" width="0" style="269" hidden="1" customWidth="1"/>
    <col min="6408" max="6408" width="9.69140625" style="269" bestFit="1" customWidth="1"/>
    <col min="6409" max="6656" width="9.07421875" style="269"/>
    <col min="6657" max="6657" width="5.765625" style="269" customWidth="1"/>
    <col min="6658" max="6658" width="10.3046875" style="269" customWidth="1"/>
    <col min="6659" max="6659" width="10.07421875" style="269" customWidth="1"/>
    <col min="6660" max="6660" width="101.3046875" style="269" customWidth="1"/>
    <col min="6661" max="6661" width="11.3046875" style="269" customWidth="1"/>
    <col min="6662" max="6663" width="0" style="269" hidden="1" customWidth="1"/>
    <col min="6664" max="6664" width="9.69140625" style="269" bestFit="1" customWidth="1"/>
    <col min="6665" max="6912" width="9.07421875" style="269"/>
    <col min="6913" max="6913" width="5.765625" style="269" customWidth="1"/>
    <col min="6914" max="6914" width="10.3046875" style="269" customWidth="1"/>
    <col min="6915" max="6915" width="10.07421875" style="269" customWidth="1"/>
    <col min="6916" max="6916" width="101.3046875" style="269" customWidth="1"/>
    <col min="6917" max="6917" width="11.3046875" style="269" customWidth="1"/>
    <col min="6918" max="6919" width="0" style="269" hidden="1" customWidth="1"/>
    <col min="6920" max="6920" width="9.69140625" style="269" bestFit="1" customWidth="1"/>
    <col min="6921" max="7168" width="9.07421875" style="269"/>
    <col min="7169" max="7169" width="5.765625" style="269" customWidth="1"/>
    <col min="7170" max="7170" width="10.3046875" style="269" customWidth="1"/>
    <col min="7171" max="7171" width="10.07421875" style="269" customWidth="1"/>
    <col min="7172" max="7172" width="101.3046875" style="269" customWidth="1"/>
    <col min="7173" max="7173" width="11.3046875" style="269" customWidth="1"/>
    <col min="7174" max="7175" width="0" style="269" hidden="1" customWidth="1"/>
    <col min="7176" max="7176" width="9.69140625" style="269" bestFit="1" customWidth="1"/>
    <col min="7177" max="7424" width="9.07421875" style="269"/>
    <col min="7425" max="7425" width="5.765625" style="269" customWidth="1"/>
    <col min="7426" max="7426" width="10.3046875" style="269" customWidth="1"/>
    <col min="7427" max="7427" width="10.07421875" style="269" customWidth="1"/>
    <col min="7428" max="7428" width="101.3046875" style="269" customWidth="1"/>
    <col min="7429" max="7429" width="11.3046875" style="269" customWidth="1"/>
    <col min="7430" max="7431" width="0" style="269" hidden="1" customWidth="1"/>
    <col min="7432" max="7432" width="9.69140625" style="269" bestFit="1" customWidth="1"/>
    <col min="7433" max="7680" width="9.07421875" style="269"/>
    <col min="7681" max="7681" width="5.765625" style="269" customWidth="1"/>
    <col min="7682" max="7682" width="10.3046875" style="269" customWidth="1"/>
    <col min="7683" max="7683" width="10.07421875" style="269" customWidth="1"/>
    <col min="7684" max="7684" width="101.3046875" style="269" customWidth="1"/>
    <col min="7685" max="7685" width="11.3046875" style="269" customWidth="1"/>
    <col min="7686" max="7687" width="0" style="269" hidden="1" customWidth="1"/>
    <col min="7688" max="7688" width="9.69140625" style="269" bestFit="1" customWidth="1"/>
    <col min="7689" max="7936" width="9.07421875" style="269"/>
    <col min="7937" max="7937" width="5.765625" style="269" customWidth="1"/>
    <col min="7938" max="7938" width="10.3046875" style="269" customWidth="1"/>
    <col min="7939" max="7939" width="10.07421875" style="269" customWidth="1"/>
    <col min="7940" max="7940" width="101.3046875" style="269" customWidth="1"/>
    <col min="7941" max="7941" width="11.3046875" style="269" customWidth="1"/>
    <col min="7942" max="7943" width="0" style="269" hidden="1" customWidth="1"/>
    <col min="7944" max="7944" width="9.69140625" style="269" bestFit="1" customWidth="1"/>
    <col min="7945" max="8192" width="9.07421875" style="269"/>
    <col min="8193" max="8193" width="5.765625" style="269" customWidth="1"/>
    <col min="8194" max="8194" width="10.3046875" style="269" customWidth="1"/>
    <col min="8195" max="8195" width="10.07421875" style="269" customWidth="1"/>
    <col min="8196" max="8196" width="101.3046875" style="269" customWidth="1"/>
    <col min="8197" max="8197" width="11.3046875" style="269" customWidth="1"/>
    <col min="8198" max="8199" width="0" style="269" hidden="1" customWidth="1"/>
    <col min="8200" max="8200" width="9.69140625" style="269" bestFit="1" customWidth="1"/>
    <col min="8201" max="8448" width="9.07421875" style="269"/>
    <col min="8449" max="8449" width="5.765625" style="269" customWidth="1"/>
    <col min="8450" max="8450" width="10.3046875" style="269" customWidth="1"/>
    <col min="8451" max="8451" width="10.07421875" style="269" customWidth="1"/>
    <col min="8452" max="8452" width="101.3046875" style="269" customWidth="1"/>
    <col min="8453" max="8453" width="11.3046875" style="269" customWidth="1"/>
    <col min="8454" max="8455" width="0" style="269" hidden="1" customWidth="1"/>
    <col min="8456" max="8456" width="9.69140625" style="269" bestFit="1" customWidth="1"/>
    <col min="8457" max="8704" width="9.07421875" style="269"/>
    <col min="8705" max="8705" width="5.765625" style="269" customWidth="1"/>
    <col min="8706" max="8706" width="10.3046875" style="269" customWidth="1"/>
    <col min="8707" max="8707" width="10.07421875" style="269" customWidth="1"/>
    <col min="8708" max="8708" width="101.3046875" style="269" customWidth="1"/>
    <col min="8709" max="8709" width="11.3046875" style="269" customWidth="1"/>
    <col min="8710" max="8711" width="0" style="269" hidden="1" customWidth="1"/>
    <col min="8712" max="8712" width="9.69140625" style="269" bestFit="1" customWidth="1"/>
    <col min="8713" max="8960" width="9.07421875" style="269"/>
    <col min="8961" max="8961" width="5.765625" style="269" customWidth="1"/>
    <col min="8962" max="8962" width="10.3046875" style="269" customWidth="1"/>
    <col min="8963" max="8963" width="10.07421875" style="269" customWidth="1"/>
    <col min="8964" max="8964" width="101.3046875" style="269" customWidth="1"/>
    <col min="8965" max="8965" width="11.3046875" style="269" customWidth="1"/>
    <col min="8966" max="8967" width="0" style="269" hidden="1" customWidth="1"/>
    <col min="8968" max="8968" width="9.69140625" style="269" bestFit="1" customWidth="1"/>
    <col min="8969" max="9216" width="9.07421875" style="269"/>
    <col min="9217" max="9217" width="5.765625" style="269" customWidth="1"/>
    <col min="9218" max="9218" width="10.3046875" style="269" customWidth="1"/>
    <col min="9219" max="9219" width="10.07421875" style="269" customWidth="1"/>
    <col min="9220" max="9220" width="101.3046875" style="269" customWidth="1"/>
    <col min="9221" max="9221" width="11.3046875" style="269" customWidth="1"/>
    <col min="9222" max="9223" width="0" style="269" hidden="1" customWidth="1"/>
    <col min="9224" max="9224" width="9.69140625" style="269" bestFit="1" customWidth="1"/>
    <col min="9225" max="9472" width="9.07421875" style="269"/>
    <col min="9473" max="9473" width="5.765625" style="269" customWidth="1"/>
    <col min="9474" max="9474" width="10.3046875" style="269" customWidth="1"/>
    <col min="9475" max="9475" width="10.07421875" style="269" customWidth="1"/>
    <col min="9476" max="9476" width="101.3046875" style="269" customWidth="1"/>
    <col min="9477" max="9477" width="11.3046875" style="269" customWidth="1"/>
    <col min="9478" max="9479" width="0" style="269" hidden="1" customWidth="1"/>
    <col min="9480" max="9480" width="9.69140625" style="269" bestFit="1" customWidth="1"/>
    <col min="9481" max="9728" width="9.07421875" style="269"/>
    <col min="9729" max="9729" width="5.765625" style="269" customWidth="1"/>
    <col min="9730" max="9730" width="10.3046875" style="269" customWidth="1"/>
    <col min="9731" max="9731" width="10.07421875" style="269" customWidth="1"/>
    <col min="9732" max="9732" width="101.3046875" style="269" customWidth="1"/>
    <col min="9733" max="9733" width="11.3046875" style="269" customWidth="1"/>
    <col min="9734" max="9735" width="0" style="269" hidden="1" customWidth="1"/>
    <col min="9736" max="9736" width="9.69140625" style="269" bestFit="1" customWidth="1"/>
    <col min="9737" max="9984" width="9.07421875" style="269"/>
    <col min="9985" max="9985" width="5.765625" style="269" customWidth="1"/>
    <col min="9986" max="9986" width="10.3046875" style="269" customWidth="1"/>
    <col min="9987" max="9987" width="10.07421875" style="269" customWidth="1"/>
    <col min="9988" max="9988" width="101.3046875" style="269" customWidth="1"/>
    <col min="9989" max="9989" width="11.3046875" style="269" customWidth="1"/>
    <col min="9990" max="9991" width="0" style="269" hidden="1" customWidth="1"/>
    <col min="9992" max="9992" width="9.69140625" style="269" bestFit="1" customWidth="1"/>
    <col min="9993" max="10240" width="9.07421875" style="269"/>
    <col min="10241" max="10241" width="5.765625" style="269" customWidth="1"/>
    <col min="10242" max="10242" width="10.3046875" style="269" customWidth="1"/>
    <col min="10243" max="10243" width="10.07421875" style="269" customWidth="1"/>
    <col min="10244" max="10244" width="101.3046875" style="269" customWidth="1"/>
    <col min="10245" max="10245" width="11.3046875" style="269" customWidth="1"/>
    <col min="10246" max="10247" width="0" style="269" hidden="1" customWidth="1"/>
    <col min="10248" max="10248" width="9.69140625" style="269" bestFit="1" customWidth="1"/>
    <col min="10249" max="10496" width="9.07421875" style="269"/>
    <col min="10497" max="10497" width="5.765625" style="269" customWidth="1"/>
    <col min="10498" max="10498" width="10.3046875" style="269" customWidth="1"/>
    <col min="10499" max="10499" width="10.07421875" style="269" customWidth="1"/>
    <col min="10500" max="10500" width="101.3046875" style="269" customWidth="1"/>
    <col min="10501" max="10501" width="11.3046875" style="269" customWidth="1"/>
    <col min="10502" max="10503" width="0" style="269" hidden="1" customWidth="1"/>
    <col min="10504" max="10504" width="9.69140625" style="269" bestFit="1" customWidth="1"/>
    <col min="10505" max="10752" width="9.07421875" style="269"/>
    <col min="10753" max="10753" width="5.765625" style="269" customWidth="1"/>
    <col min="10754" max="10754" width="10.3046875" style="269" customWidth="1"/>
    <col min="10755" max="10755" width="10.07421875" style="269" customWidth="1"/>
    <col min="10756" max="10756" width="101.3046875" style="269" customWidth="1"/>
    <col min="10757" max="10757" width="11.3046875" style="269" customWidth="1"/>
    <col min="10758" max="10759" width="0" style="269" hidden="1" customWidth="1"/>
    <col min="10760" max="10760" width="9.69140625" style="269" bestFit="1" customWidth="1"/>
    <col min="10761" max="11008" width="9.07421875" style="269"/>
    <col min="11009" max="11009" width="5.765625" style="269" customWidth="1"/>
    <col min="11010" max="11010" width="10.3046875" style="269" customWidth="1"/>
    <col min="11011" max="11011" width="10.07421875" style="269" customWidth="1"/>
    <col min="11012" max="11012" width="101.3046875" style="269" customWidth="1"/>
    <col min="11013" max="11013" width="11.3046875" style="269" customWidth="1"/>
    <col min="11014" max="11015" width="0" style="269" hidden="1" customWidth="1"/>
    <col min="11016" max="11016" width="9.69140625" style="269" bestFit="1" customWidth="1"/>
    <col min="11017" max="11264" width="9.07421875" style="269"/>
    <col min="11265" max="11265" width="5.765625" style="269" customWidth="1"/>
    <col min="11266" max="11266" width="10.3046875" style="269" customWidth="1"/>
    <col min="11267" max="11267" width="10.07421875" style="269" customWidth="1"/>
    <col min="11268" max="11268" width="101.3046875" style="269" customWidth="1"/>
    <col min="11269" max="11269" width="11.3046875" style="269" customWidth="1"/>
    <col min="11270" max="11271" width="0" style="269" hidden="1" customWidth="1"/>
    <col min="11272" max="11272" width="9.69140625" style="269" bestFit="1" customWidth="1"/>
    <col min="11273" max="11520" width="9.07421875" style="269"/>
    <col min="11521" max="11521" width="5.765625" style="269" customWidth="1"/>
    <col min="11522" max="11522" width="10.3046875" style="269" customWidth="1"/>
    <col min="11523" max="11523" width="10.07421875" style="269" customWidth="1"/>
    <col min="11524" max="11524" width="101.3046875" style="269" customWidth="1"/>
    <col min="11525" max="11525" width="11.3046875" style="269" customWidth="1"/>
    <col min="11526" max="11527" width="0" style="269" hidden="1" customWidth="1"/>
    <col min="11528" max="11528" width="9.69140625" style="269" bestFit="1" customWidth="1"/>
    <col min="11529" max="11776" width="9.07421875" style="269"/>
    <col min="11777" max="11777" width="5.765625" style="269" customWidth="1"/>
    <col min="11778" max="11778" width="10.3046875" style="269" customWidth="1"/>
    <col min="11779" max="11779" width="10.07421875" style="269" customWidth="1"/>
    <col min="11780" max="11780" width="101.3046875" style="269" customWidth="1"/>
    <col min="11781" max="11781" width="11.3046875" style="269" customWidth="1"/>
    <col min="11782" max="11783" width="0" style="269" hidden="1" customWidth="1"/>
    <col min="11784" max="11784" width="9.69140625" style="269" bestFit="1" customWidth="1"/>
    <col min="11785" max="12032" width="9.07421875" style="269"/>
    <col min="12033" max="12033" width="5.765625" style="269" customWidth="1"/>
    <col min="12034" max="12034" width="10.3046875" style="269" customWidth="1"/>
    <col min="12035" max="12035" width="10.07421875" style="269" customWidth="1"/>
    <col min="12036" max="12036" width="101.3046875" style="269" customWidth="1"/>
    <col min="12037" max="12037" width="11.3046875" style="269" customWidth="1"/>
    <col min="12038" max="12039" width="0" style="269" hidden="1" customWidth="1"/>
    <col min="12040" max="12040" width="9.69140625" style="269" bestFit="1" customWidth="1"/>
    <col min="12041" max="12288" width="9.07421875" style="269"/>
    <col min="12289" max="12289" width="5.765625" style="269" customWidth="1"/>
    <col min="12290" max="12290" width="10.3046875" style="269" customWidth="1"/>
    <col min="12291" max="12291" width="10.07421875" style="269" customWidth="1"/>
    <col min="12292" max="12292" width="101.3046875" style="269" customWidth="1"/>
    <col min="12293" max="12293" width="11.3046875" style="269" customWidth="1"/>
    <col min="12294" max="12295" width="0" style="269" hidden="1" customWidth="1"/>
    <col min="12296" max="12296" width="9.69140625" style="269" bestFit="1" customWidth="1"/>
    <col min="12297" max="12544" width="9.07421875" style="269"/>
    <col min="12545" max="12545" width="5.765625" style="269" customWidth="1"/>
    <col min="12546" max="12546" width="10.3046875" style="269" customWidth="1"/>
    <col min="12547" max="12547" width="10.07421875" style="269" customWidth="1"/>
    <col min="12548" max="12548" width="101.3046875" style="269" customWidth="1"/>
    <col min="12549" max="12549" width="11.3046875" style="269" customWidth="1"/>
    <col min="12550" max="12551" width="0" style="269" hidden="1" customWidth="1"/>
    <col min="12552" max="12552" width="9.69140625" style="269" bestFit="1" customWidth="1"/>
    <col min="12553" max="12800" width="9.07421875" style="269"/>
    <col min="12801" max="12801" width="5.765625" style="269" customWidth="1"/>
    <col min="12802" max="12802" width="10.3046875" style="269" customWidth="1"/>
    <col min="12803" max="12803" width="10.07421875" style="269" customWidth="1"/>
    <col min="12804" max="12804" width="101.3046875" style="269" customWidth="1"/>
    <col min="12805" max="12805" width="11.3046875" style="269" customWidth="1"/>
    <col min="12806" max="12807" width="0" style="269" hidden="1" customWidth="1"/>
    <col min="12808" max="12808" width="9.69140625" style="269" bestFit="1" customWidth="1"/>
    <col min="12809" max="13056" width="9.07421875" style="269"/>
    <col min="13057" max="13057" width="5.765625" style="269" customWidth="1"/>
    <col min="13058" max="13058" width="10.3046875" style="269" customWidth="1"/>
    <col min="13059" max="13059" width="10.07421875" style="269" customWidth="1"/>
    <col min="13060" max="13060" width="101.3046875" style="269" customWidth="1"/>
    <col min="13061" max="13061" width="11.3046875" style="269" customWidth="1"/>
    <col min="13062" max="13063" width="0" style="269" hidden="1" customWidth="1"/>
    <col min="13064" max="13064" width="9.69140625" style="269" bestFit="1" customWidth="1"/>
    <col min="13065" max="13312" width="9.07421875" style="269"/>
    <col min="13313" max="13313" width="5.765625" style="269" customWidth="1"/>
    <col min="13314" max="13314" width="10.3046875" style="269" customWidth="1"/>
    <col min="13315" max="13315" width="10.07421875" style="269" customWidth="1"/>
    <col min="13316" max="13316" width="101.3046875" style="269" customWidth="1"/>
    <col min="13317" max="13317" width="11.3046875" style="269" customWidth="1"/>
    <col min="13318" max="13319" width="0" style="269" hidden="1" customWidth="1"/>
    <col min="13320" max="13320" width="9.69140625" style="269" bestFit="1" customWidth="1"/>
    <col min="13321" max="13568" width="9.07421875" style="269"/>
    <col min="13569" max="13569" width="5.765625" style="269" customWidth="1"/>
    <col min="13570" max="13570" width="10.3046875" style="269" customWidth="1"/>
    <col min="13571" max="13571" width="10.07421875" style="269" customWidth="1"/>
    <col min="13572" max="13572" width="101.3046875" style="269" customWidth="1"/>
    <col min="13573" max="13573" width="11.3046875" style="269" customWidth="1"/>
    <col min="13574" max="13575" width="0" style="269" hidden="1" customWidth="1"/>
    <col min="13576" max="13576" width="9.69140625" style="269" bestFit="1" customWidth="1"/>
    <col min="13577" max="13824" width="9.07421875" style="269"/>
    <col min="13825" max="13825" width="5.765625" style="269" customWidth="1"/>
    <col min="13826" max="13826" width="10.3046875" style="269" customWidth="1"/>
    <col min="13827" max="13827" width="10.07421875" style="269" customWidth="1"/>
    <col min="13828" max="13828" width="101.3046875" style="269" customWidth="1"/>
    <col min="13829" max="13829" width="11.3046875" style="269" customWidth="1"/>
    <col min="13830" max="13831" width="0" style="269" hidden="1" customWidth="1"/>
    <col min="13832" max="13832" width="9.69140625" style="269" bestFit="1" customWidth="1"/>
    <col min="13833" max="14080" width="9.07421875" style="269"/>
    <col min="14081" max="14081" width="5.765625" style="269" customWidth="1"/>
    <col min="14082" max="14082" width="10.3046875" style="269" customWidth="1"/>
    <col min="14083" max="14083" width="10.07421875" style="269" customWidth="1"/>
    <col min="14084" max="14084" width="101.3046875" style="269" customWidth="1"/>
    <col min="14085" max="14085" width="11.3046875" style="269" customWidth="1"/>
    <col min="14086" max="14087" width="0" style="269" hidden="1" customWidth="1"/>
    <col min="14088" max="14088" width="9.69140625" style="269" bestFit="1" customWidth="1"/>
    <col min="14089" max="14336" width="9.07421875" style="269"/>
    <col min="14337" max="14337" width="5.765625" style="269" customWidth="1"/>
    <col min="14338" max="14338" width="10.3046875" style="269" customWidth="1"/>
    <col min="14339" max="14339" width="10.07421875" style="269" customWidth="1"/>
    <col min="14340" max="14340" width="101.3046875" style="269" customWidth="1"/>
    <col min="14341" max="14341" width="11.3046875" style="269" customWidth="1"/>
    <col min="14342" max="14343" width="0" style="269" hidden="1" customWidth="1"/>
    <col min="14344" max="14344" width="9.69140625" style="269" bestFit="1" customWidth="1"/>
    <col min="14345" max="14592" width="9.07421875" style="269"/>
    <col min="14593" max="14593" width="5.765625" style="269" customWidth="1"/>
    <col min="14594" max="14594" width="10.3046875" style="269" customWidth="1"/>
    <col min="14595" max="14595" width="10.07421875" style="269" customWidth="1"/>
    <col min="14596" max="14596" width="101.3046875" style="269" customWidth="1"/>
    <col min="14597" max="14597" width="11.3046875" style="269" customWidth="1"/>
    <col min="14598" max="14599" width="0" style="269" hidden="1" customWidth="1"/>
    <col min="14600" max="14600" width="9.69140625" style="269" bestFit="1" customWidth="1"/>
    <col min="14601" max="14848" width="9.07421875" style="269"/>
    <col min="14849" max="14849" width="5.765625" style="269" customWidth="1"/>
    <col min="14850" max="14850" width="10.3046875" style="269" customWidth="1"/>
    <col min="14851" max="14851" width="10.07421875" style="269" customWidth="1"/>
    <col min="14852" max="14852" width="101.3046875" style="269" customWidth="1"/>
    <col min="14853" max="14853" width="11.3046875" style="269" customWidth="1"/>
    <col min="14854" max="14855" width="0" style="269" hidden="1" customWidth="1"/>
    <col min="14856" max="14856" width="9.69140625" style="269" bestFit="1" customWidth="1"/>
    <col min="14857" max="15104" width="9.07421875" style="269"/>
    <col min="15105" max="15105" width="5.765625" style="269" customWidth="1"/>
    <col min="15106" max="15106" width="10.3046875" style="269" customWidth="1"/>
    <col min="15107" max="15107" width="10.07421875" style="269" customWidth="1"/>
    <col min="15108" max="15108" width="101.3046875" style="269" customWidth="1"/>
    <col min="15109" max="15109" width="11.3046875" style="269" customWidth="1"/>
    <col min="15110" max="15111" width="0" style="269" hidden="1" customWidth="1"/>
    <col min="15112" max="15112" width="9.69140625" style="269" bestFit="1" customWidth="1"/>
    <col min="15113" max="15360" width="9.07421875" style="269"/>
    <col min="15361" max="15361" width="5.765625" style="269" customWidth="1"/>
    <col min="15362" max="15362" width="10.3046875" style="269" customWidth="1"/>
    <col min="15363" max="15363" width="10.07421875" style="269" customWidth="1"/>
    <col min="15364" max="15364" width="101.3046875" style="269" customWidth="1"/>
    <col min="15365" max="15365" width="11.3046875" style="269" customWidth="1"/>
    <col min="15366" max="15367" width="0" style="269" hidden="1" customWidth="1"/>
    <col min="15368" max="15368" width="9.69140625" style="269" bestFit="1" customWidth="1"/>
    <col min="15369" max="15616" width="9.07421875" style="269"/>
    <col min="15617" max="15617" width="5.765625" style="269" customWidth="1"/>
    <col min="15618" max="15618" width="10.3046875" style="269" customWidth="1"/>
    <col min="15619" max="15619" width="10.07421875" style="269" customWidth="1"/>
    <col min="15620" max="15620" width="101.3046875" style="269" customWidth="1"/>
    <col min="15621" max="15621" width="11.3046875" style="269" customWidth="1"/>
    <col min="15622" max="15623" width="0" style="269" hidden="1" customWidth="1"/>
    <col min="15624" max="15624" width="9.69140625" style="269" bestFit="1" customWidth="1"/>
    <col min="15625" max="15872" width="9.07421875" style="269"/>
    <col min="15873" max="15873" width="5.765625" style="269" customWidth="1"/>
    <col min="15874" max="15874" width="10.3046875" style="269" customWidth="1"/>
    <col min="15875" max="15875" width="10.07421875" style="269" customWidth="1"/>
    <col min="15876" max="15876" width="101.3046875" style="269" customWidth="1"/>
    <col min="15877" max="15877" width="11.3046875" style="269" customWidth="1"/>
    <col min="15878" max="15879" width="0" style="269" hidden="1" customWidth="1"/>
    <col min="15880" max="15880" width="9.69140625" style="269" bestFit="1" customWidth="1"/>
    <col min="15881" max="16128" width="9.07421875" style="269"/>
    <col min="16129" max="16129" width="5.765625" style="269" customWidth="1"/>
    <col min="16130" max="16130" width="10.3046875" style="269" customWidth="1"/>
    <col min="16131" max="16131" width="10.07421875" style="269" customWidth="1"/>
    <col min="16132" max="16132" width="101.3046875" style="269" customWidth="1"/>
    <col min="16133" max="16133" width="11.3046875" style="269" customWidth="1"/>
    <col min="16134" max="16135" width="0" style="269" hidden="1" customWidth="1"/>
    <col min="16136" max="16136" width="9.69140625" style="269" bestFit="1" customWidth="1"/>
    <col min="16137" max="16384" width="9.07421875" style="269"/>
  </cols>
  <sheetData>
    <row r="2" spans="1:7" x14ac:dyDescent="0.3">
      <c r="A2" s="1749" t="s">
        <v>605</v>
      </c>
      <c r="B2" s="1749"/>
      <c r="C2" s="1749"/>
      <c r="D2" s="1749"/>
      <c r="E2" s="1749"/>
      <c r="F2" s="1749"/>
      <c r="G2" s="1749"/>
    </row>
    <row r="3" spans="1:7" ht="12" hidden="1" customHeight="1" x14ac:dyDescent="0.3">
      <c r="A3" s="270"/>
      <c r="B3" s="270"/>
      <c r="C3" s="270"/>
      <c r="D3" s="270"/>
      <c r="E3" s="270"/>
      <c r="F3" s="270"/>
      <c r="G3" s="270"/>
    </row>
    <row r="4" spans="1:7" x14ac:dyDescent="0.3">
      <c r="C4" s="1750" t="s">
        <v>362</v>
      </c>
      <c r="D4" s="1750"/>
      <c r="E4" s="1750"/>
      <c r="F4" s="1750"/>
      <c r="G4" s="1750"/>
    </row>
    <row r="5" spans="1:7" ht="23.25" customHeight="1" x14ac:dyDescent="0.3">
      <c r="A5" s="271" t="s">
        <v>606</v>
      </c>
      <c r="B5" s="271" t="s">
        <v>607</v>
      </c>
      <c r="C5" s="271" t="s">
        <v>362</v>
      </c>
      <c r="D5" s="271" t="s">
        <v>608</v>
      </c>
      <c r="E5" s="271" t="s">
        <v>14</v>
      </c>
      <c r="F5" s="272" t="s">
        <v>609</v>
      </c>
      <c r="G5" s="272" t="s">
        <v>610</v>
      </c>
    </row>
    <row r="6" spans="1:7" ht="17.25" customHeight="1" x14ac:dyDescent="0.3">
      <c r="A6" s="273"/>
      <c r="B6" s="274"/>
      <c r="C6" s="275">
        <v>5000</v>
      </c>
      <c r="D6" s="276" t="s">
        <v>611</v>
      </c>
      <c r="E6" s="277" t="s">
        <v>612</v>
      </c>
      <c r="F6" s="278"/>
      <c r="G6" s="278"/>
    </row>
    <row r="7" spans="1:7" ht="13.5" customHeight="1" x14ac:dyDescent="0.3">
      <c r="A7" s="279">
        <v>55</v>
      </c>
      <c r="B7" s="280">
        <v>44251</v>
      </c>
      <c r="C7" s="278">
        <v>-200</v>
      </c>
      <c r="D7" s="274" t="s">
        <v>613</v>
      </c>
      <c r="E7" s="281" t="s">
        <v>614</v>
      </c>
      <c r="F7" s="278"/>
      <c r="G7" s="278"/>
    </row>
    <row r="8" spans="1:7" ht="13.5" customHeight="1" x14ac:dyDescent="0.3">
      <c r="A8" s="279">
        <v>56</v>
      </c>
      <c r="B8" s="280">
        <v>44265</v>
      </c>
      <c r="C8" s="278">
        <v>-500</v>
      </c>
      <c r="D8" s="274" t="s">
        <v>615</v>
      </c>
      <c r="E8" s="274" t="s">
        <v>614</v>
      </c>
      <c r="F8" s="278"/>
      <c r="G8" s="278"/>
    </row>
    <row r="9" spans="1:7" ht="13.5" customHeight="1" x14ac:dyDescent="0.3">
      <c r="A9" s="282">
        <v>57</v>
      </c>
      <c r="B9" s="280">
        <v>44286</v>
      </c>
      <c r="C9" s="278">
        <v>500</v>
      </c>
      <c r="D9" s="283" t="s">
        <v>616</v>
      </c>
      <c r="E9" s="274" t="s">
        <v>612</v>
      </c>
    </row>
    <row r="10" spans="1:7" ht="13.5" customHeight="1" x14ac:dyDescent="0.3">
      <c r="A10" s="282">
        <v>57</v>
      </c>
      <c r="B10" s="280">
        <v>44286</v>
      </c>
      <c r="C10" s="278">
        <v>-100</v>
      </c>
      <c r="D10" s="283" t="s">
        <v>617</v>
      </c>
      <c r="E10" s="274" t="s">
        <v>618</v>
      </c>
    </row>
    <row r="11" spans="1:7" ht="13.5" customHeight="1" x14ac:dyDescent="0.3">
      <c r="A11" s="282">
        <v>57</v>
      </c>
      <c r="B11" s="280">
        <v>44286</v>
      </c>
      <c r="C11" s="278">
        <v>-50</v>
      </c>
      <c r="D11" s="283" t="s">
        <v>619</v>
      </c>
      <c r="E11" s="274" t="s">
        <v>620</v>
      </c>
    </row>
    <row r="12" spans="1:7" ht="13.5" customHeight="1" x14ac:dyDescent="0.3">
      <c r="A12" s="282">
        <v>59</v>
      </c>
      <c r="B12" s="280">
        <v>44314</v>
      </c>
      <c r="C12" s="278">
        <v>-103</v>
      </c>
      <c r="D12" s="283" t="s">
        <v>621</v>
      </c>
      <c r="E12" s="274" t="s">
        <v>612</v>
      </c>
    </row>
    <row r="13" spans="1:7" s="289" customFormat="1" ht="13.5" customHeight="1" x14ac:dyDescent="0.3">
      <c r="A13" s="284">
        <v>60</v>
      </c>
      <c r="B13" s="285">
        <v>44326</v>
      </c>
      <c r="C13" s="286">
        <v>-18.2</v>
      </c>
      <c r="D13" s="287" t="s">
        <v>622</v>
      </c>
      <c r="E13" s="288" t="s">
        <v>614</v>
      </c>
      <c r="F13" s="288"/>
    </row>
    <row r="14" spans="1:7" s="289" customFormat="1" ht="13.5" customHeight="1" x14ac:dyDescent="0.3">
      <c r="A14" s="284">
        <v>62</v>
      </c>
      <c r="B14" s="285">
        <v>44356</v>
      </c>
      <c r="C14" s="286">
        <v>-184</v>
      </c>
      <c r="D14" s="287" t="s">
        <v>623</v>
      </c>
      <c r="E14" s="288" t="s">
        <v>612</v>
      </c>
      <c r="F14" s="288"/>
    </row>
    <row r="15" spans="1:7" s="289" customFormat="1" ht="13.5" customHeight="1" x14ac:dyDescent="0.3">
      <c r="A15" s="284">
        <v>63</v>
      </c>
      <c r="B15" s="285">
        <v>44377</v>
      </c>
      <c r="C15" s="286">
        <v>-304</v>
      </c>
      <c r="D15" s="287" t="s">
        <v>624</v>
      </c>
      <c r="E15" s="288" t="s">
        <v>625</v>
      </c>
      <c r="F15" s="288"/>
    </row>
    <row r="16" spans="1:7" s="289" customFormat="1" ht="13.5" customHeight="1" x14ac:dyDescent="0.3">
      <c r="A16" s="284">
        <v>63</v>
      </c>
      <c r="B16" s="285">
        <v>44377</v>
      </c>
      <c r="C16" s="286">
        <v>-120</v>
      </c>
      <c r="D16" s="287" t="s">
        <v>626</v>
      </c>
      <c r="E16" s="288" t="s">
        <v>620</v>
      </c>
      <c r="F16" s="288"/>
    </row>
    <row r="17" spans="1:7" s="289" customFormat="1" ht="13.5" customHeight="1" x14ac:dyDescent="0.3">
      <c r="A17" s="284">
        <v>64</v>
      </c>
      <c r="B17" s="285">
        <v>44391</v>
      </c>
      <c r="C17" s="286">
        <v>-909</v>
      </c>
      <c r="D17" s="287" t="s">
        <v>627</v>
      </c>
      <c r="E17" s="288" t="s">
        <v>614</v>
      </c>
      <c r="F17" s="288"/>
    </row>
    <row r="18" spans="1:7" s="289" customFormat="1" ht="13.5" customHeight="1" x14ac:dyDescent="0.3">
      <c r="A18" s="284">
        <v>65</v>
      </c>
      <c r="B18" s="285">
        <v>44405</v>
      </c>
      <c r="C18" s="286">
        <v>-75</v>
      </c>
      <c r="D18" s="287" t="s">
        <v>628</v>
      </c>
      <c r="E18" s="288" t="s">
        <v>620</v>
      </c>
      <c r="F18" s="288"/>
    </row>
    <row r="19" spans="1:7" s="289" customFormat="1" ht="13.5" customHeight="1" x14ac:dyDescent="0.3">
      <c r="A19" s="284">
        <v>65</v>
      </c>
      <c r="B19" s="285">
        <v>44405</v>
      </c>
      <c r="C19" s="286">
        <v>-2000</v>
      </c>
      <c r="D19" s="287" t="s">
        <v>629</v>
      </c>
      <c r="E19" s="288" t="s">
        <v>614</v>
      </c>
      <c r="F19" s="288"/>
    </row>
    <row r="20" spans="1:7" s="289" customFormat="1" ht="13.5" customHeight="1" x14ac:dyDescent="0.3">
      <c r="A20" s="284">
        <v>67</v>
      </c>
      <c r="B20" s="285">
        <v>44433</v>
      </c>
      <c r="C20" s="286">
        <v>-70.5</v>
      </c>
      <c r="D20" s="287" t="s">
        <v>630</v>
      </c>
      <c r="E20" s="288" t="s">
        <v>625</v>
      </c>
      <c r="F20" s="288"/>
    </row>
    <row r="21" spans="1:7" s="289" customFormat="1" ht="13.5" customHeight="1" x14ac:dyDescent="0.3">
      <c r="A21" s="284">
        <v>68</v>
      </c>
      <c r="B21" s="285">
        <v>44447</v>
      </c>
      <c r="C21" s="286">
        <v>-92</v>
      </c>
      <c r="D21" s="287" t="s">
        <v>631</v>
      </c>
      <c r="E21" s="288" t="s">
        <v>612</v>
      </c>
      <c r="F21" s="288"/>
    </row>
    <row r="22" spans="1:7" s="289" customFormat="1" ht="13.5" customHeight="1" x14ac:dyDescent="0.3">
      <c r="A22" s="284">
        <v>68</v>
      </c>
      <c r="B22" s="285">
        <v>44447</v>
      </c>
      <c r="C22" s="286">
        <v>-250</v>
      </c>
      <c r="D22" s="287" t="s">
        <v>632</v>
      </c>
      <c r="E22" s="288" t="s">
        <v>614</v>
      </c>
      <c r="F22" s="288"/>
    </row>
    <row r="23" spans="1:7" s="289" customFormat="1" ht="13.5" customHeight="1" x14ac:dyDescent="0.3">
      <c r="A23" s="284">
        <v>74</v>
      </c>
      <c r="B23" s="285">
        <v>44536</v>
      </c>
      <c r="C23" s="286">
        <v>-100</v>
      </c>
      <c r="D23" s="287" t="s">
        <v>633</v>
      </c>
      <c r="E23" s="288" t="s">
        <v>612</v>
      </c>
      <c r="F23" s="288"/>
    </row>
    <row r="24" spans="1:7" s="289" customFormat="1" ht="13.5" customHeight="1" x14ac:dyDescent="0.3">
      <c r="A24" s="284">
        <v>74</v>
      </c>
      <c r="B24" s="285">
        <v>44536</v>
      </c>
      <c r="C24" s="286">
        <v>-115</v>
      </c>
      <c r="D24" s="287" t="s">
        <v>634</v>
      </c>
      <c r="E24" s="288" t="s">
        <v>620</v>
      </c>
      <c r="F24" s="290"/>
    </row>
    <row r="25" spans="1:7" ht="13.5" customHeight="1" x14ac:dyDescent="0.3">
      <c r="A25" s="279"/>
      <c r="B25" s="280"/>
      <c r="C25" s="275">
        <f>SUM(C6:C24)</f>
        <v>309.30000000000018</v>
      </c>
      <c r="D25" s="277" t="s">
        <v>635</v>
      </c>
      <c r="E25" s="281"/>
      <c r="F25" s="278"/>
      <c r="G25" s="278"/>
    </row>
    <row r="26" spans="1:7" ht="13.5" customHeight="1" x14ac:dyDescent="0.3">
      <c r="A26" s="279"/>
      <c r="B26" s="280"/>
      <c r="C26" s="275"/>
      <c r="D26" s="276"/>
      <c r="E26" s="281"/>
      <c r="F26" s="278"/>
      <c r="G26" s="278"/>
    </row>
    <row r="27" spans="1:7" ht="13.5" customHeight="1" x14ac:dyDescent="0.3">
      <c r="A27" s="291"/>
      <c r="B27" s="292"/>
      <c r="C27" s="293"/>
      <c r="D27" s="276" t="s">
        <v>636</v>
      </c>
      <c r="E27" s="294"/>
      <c r="F27" s="278"/>
      <c r="G27" s="278"/>
    </row>
    <row r="28" spans="1:7" s="289" customFormat="1" ht="13.5" customHeight="1" x14ac:dyDescent="0.3">
      <c r="A28" s="284"/>
      <c r="B28" s="285"/>
      <c r="C28" s="286"/>
      <c r="D28" s="287"/>
      <c r="E28" s="288"/>
      <c r="F28" s="288"/>
    </row>
    <row r="29" spans="1:7" s="289" customFormat="1" ht="13.5" customHeight="1" x14ac:dyDescent="0.3">
      <c r="A29" s="284"/>
      <c r="B29" s="285"/>
      <c r="C29" s="286"/>
      <c r="D29" s="287"/>
      <c r="E29" s="288"/>
      <c r="F29" s="290"/>
    </row>
    <row r="30" spans="1:7" ht="13.5" customHeight="1" x14ac:dyDescent="0.3">
      <c r="A30" s="282"/>
      <c r="B30" s="274"/>
      <c r="C30" s="275">
        <f>SUM(C28:C29)</f>
        <v>0</v>
      </c>
      <c r="D30" s="283"/>
      <c r="E30" s="274"/>
    </row>
    <row r="31" spans="1:7" ht="13.5" customHeight="1" x14ac:dyDescent="0.3">
      <c r="A31" s="282"/>
      <c r="B31" s="274"/>
      <c r="C31" s="278"/>
      <c r="D31" s="283"/>
      <c r="E31" s="274"/>
    </row>
    <row r="32" spans="1:7" ht="13.5" customHeight="1" x14ac:dyDescent="0.3">
      <c r="A32" s="282"/>
      <c r="B32" s="274"/>
      <c r="C32" s="278"/>
      <c r="D32" s="283"/>
      <c r="E32" s="274"/>
    </row>
    <row r="33" spans="1:5" ht="13.5" customHeight="1" x14ac:dyDescent="0.3">
      <c r="A33" s="282"/>
      <c r="B33" s="274"/>
      <c r="C33" s="278"/>
      <c r="D33" s="283"/>
      <c r="E33" s="274"/>
    </row>
    <row r="34" spans="1:5" ht="13.5" customHeight="1" x14ac:dyDescent="0.3">
      <c r="A34" s="282"/>
      <c r="B34" s="274"/>
      <c r="C34" s="278"/>
      <c r="D34" s="283"/>
      <c r="E34" s="274"/>
    </row>
    <row r="35" spans="1:5" x14ac:dyDescent="0.3">
      <c r="A35" s="282"/>
      <c r="B35" s="274"/>
      <c r="C35" s="274"/>
      <c r="D35" s="274"/>
      <c r="E35" s="274"/>
    </row>
    <row r="36" spans="1:5" ht="13.5" customHeight="1" x14ac:dyDescent="0.3">
      <c r="A36" s="282"/>
      <c r="B36" s="274"/>
      <c r="C36" s="275"/>
      <c r="D36" s="274"/>
      <c r="E36" s="274"/>
    </row>
    <row r="37" spans="1:5" ht="13.5" customHeight="1" x14ac:dyDescent="0.3">
      <c r="A37" s="282"/>
      <c r="B37" s="274"/>
      <c r="C37" s="278"/>
      <c r="D37" s="274"/>
      <c r="E37" s="274"/>
    </row>
    <row r="38" spans="1:5" ht="13.5" customHeight="1" x14ac:dyDescent="0.3">
      <c r="A38" s="282"/>
      <c r="B38" s="274"/>
      <c r="C38" s="278"/>
      <c r="D38" s="274"/>
      <c r="E38" s="274"/>
    </row>
    <row r="39" spans="1:5" ht="13.5" customHeight="1" x14ac:dyDescent="0.3">
      <c r="A39" s="282"/>
      <c r="B39" s="274"/>
      <c r="C39" s="278"/>
      <c r="D39" s="274"/>
      <c r="E39" s="274"/>
    </row>
    <row r="40" spans="1:5" x14ac:dyDescent="0.3">
      <c r="A40" s="282"/>
      <c r="B40" s="274"/>
      <c r="C40" s="275"/>
      <c r="D40" s="274"/>
      <c r="E40" s="274"/>
    </row>
  </sheetData>
  <mergeCells count="2">
    <mergeCell ref="A2:G2"/>
    <mergeCell ref="C4:G4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1"/>
  <sheetViews>
    <sheetView workbookViewId="0">
      <selection activeCell="D14" sqref="D14"/>
    </sheetView>
  </sheetViews>
  <sheetFormatPr defaultColWidth="9.07421875" defaultRowHeight="12.45" x14ac:dyDescent="0.3"/>
  <cols>
    <col min="1" max="1" width="6.69140625" style="295" customWidth="1"/>
    <col min="2" max="2" width="10.3046875" style="295" customWidth="1"/>
    <col min="3" max="3" width="10.07421875" style="296" customWidth="1"/>
    <col min="4" max="4" width="116.4609375" style="289" customWidth="1"/>
    <col min="5" max="5" width="11" style="289" customWidth="1"/>
    <col min="6" max="6" width="14.53515625" style="289" hidden="1" customWidth="1"/>
    <col min="7" max="256" width="9.07421875" style="289"/>
    <col min="257" max="257" width="6.69140625" style="289" customWidth="1"/>
    <col min="258" max="258" width="10.3046875" style="289" customWidth="1"/>
    <col min="259" max="259" width="10.07421875" style="289" customWidth="1"/>
    <col min="260" max="260" width="116.4609375" style="289" customWidth="1"/>
    <col min="261" max="261" width="11" style="289" customWidth="1"/>
    <col min="262" max="262" width="0" style="289" hidden="1" customWidth="1"/>
    <col min="263" max="512" width="9.07421875" style="289"/>
    <col min="513" max="513" width="6.69140625" style="289" customWidth="1"/>
    <col min="514" max="514" width="10.3046875" style="289" customWidth="1"/>
    <col min="515" max="515" width="10.07421875" style="289" customWidth="1"/>
    <col min="516" max="516" width="116.4609375" style="289" customWidth="1"/>
    <col min="517" max="517" width="11" style="289" customWidth="1"/>
    <col min="518" max="518" width="0" style="289" hidden="1" customWidth="1"/>
    <col min="519" max="768" width="9.07421875" style="289"/>
    <col min="769" max="769" width="6.69140625" style="289" customWidth="1"/>
    <col min="770" max="770" width="10.3046875" style="289" customWidth="1"/>
    <col min="771" max="771" width="10.07421875" style="289" customWidth="1"/>
    <col min="772" max="772" width="116.4609375" style="289" customWidth="1"/>
    <col min="773" max="773" width="11" style="289" customWidth="1"/>
    <col min="774" max="774" width="0" style="289" hidden="1" customWidth="1"/>
    <col min="775" max="1024" width="9.07421875" style="289"/>
    <col min="1025" max="1025" width="6.69140625" style="289" customWidth="1"/>
    <col min="1026" max="1026" width="10.3046875" style="289" customWidth="1"/>
    <col min="1027" max="1027" width="10.07421875" style="289" customWidth="1"/>
    <col min="1028" max="1028" width="116.4609375" style="289" customWidth="1"/>
    <col min="1029" max="1029" width="11" style="289" customWidth="1"/>
    <col min="1030" max="1030" width="0" style="289" hidden="1" customWidth="1"/>
    <col min="1031" max="1280" width="9.07421875" style="289"/>
    <col min="1281" max="1281" width="6.69140625" style="289" customWidth="1"/>
    <col min="1282" max="1282" width="10.3046875" style="289" customWidth="1"/>
    <col min="1283" max="1283" width="10.07421875" style="289" customWidth="1"/>
    <col min="1284" max="1284" width="116.4609375" style="289" customWidth="1"/>
    <col min="1285" max="1285" width="11" style="289" customWidth="1"/>
    <col min="1286" max="1286" width="0" style="289" hidden="1" customWidth="1"/>
    <col min="1287" max="1536" width="9.07421875" style="289"/>
    <col min="1537" max="1537" width="6.69140625" style="289" customWidth="1"/>
    <col min="1538" max="1538" width="10.3046875" style="289" customWidth="1"/>
    <col min="1539" max="1539" width="10.07421875" style="289" customWidth="1"/>
    <col min="1540" max="1540" width="116.4609375" style="289" customWidth="1"/>
    <col min="1541" max="1541" width="11" style="289" customWidth="1"/>
    <col min="1542" max="1542" width="0" style="289" hidden="1" customWidth="1"/>
    <col min="1543" max="1792" width="9.07421875" style="289"/>
    <col min="1793" max="1793" width="6.69140625" style="289" customWidth="1"/>
    <col min="1794" max="1794" width="10.3046875" style="289" customWidth="1"/>
    <col min="1795" max="1795" width="10.07421875" style="289" customWidth="1"/>
    <col min="1796" max="1796" width="116.4609375" style="289" customWidth="1"/>
    <col min="1797" max="1797" width="11" style="289" customWidth="1"/>
    <col min="1798" max="1798" width="0" style="289" hidden="1" customWidth="1"/>
    <col min="1799" max="2048" width="9.07421875" style="289"/>
    <col min="2049" max="2049" width="6.69140625" style="289" customWidth="1"/>
    <col min="2050" max="2050" width="10.3046875" style="289" customWidth="1"/>
    <col min="2051" max="2051" width="10.07421875" style="289" customWidth="1"/>
    <col min="2052" max="2052" width="116.4609375" style="289" customWidth="1"/>
    <col min="2053" max="2053" width="11" style="289" customWidth="1"/>
    <col min="2054" max="2054" width="0" style="289" hidden="1" customWidth="1"/>
    <col min="2055" max="2304" width="9.07421875" style="289"/>
    <col min="2305" max="2305" width="6.69140625" style="289" customWidth="1"/>
    <col min="2306" max="2306" width="10.3046875" style="289" customWidth="1"/>
    <col min="2307" max="2307" width="10.07421875" style="289" customWidth="1"/>
    <col min="2308" max="2308" width="116.4609375" style="289" customWidth="1"/>
    <col min="2309" max="2309" width="11" style="289" customWidth="1"/>
    <col min="2310" max="2310" width="0" style="289" hidden="1" customWidth="1"/>
    <col min="2311" max="2560" width="9.07421875" style="289"/>
    <col min="2561" max="2561" width="6.69140625" style="289" customWidth="1"/>
    <col min="2562" max="2562" width="10.3046875" style="289" customWidth="1"/>
    <col min="2563" max="2563" width="10.07421875" style="289" customWidth="1"/>
    <col min="2564" max="2564" width="116.4609375" style="289" customWidth="1"/>
    <col min="2565" max="2565" width="11" style="289" customWidth="1"/>
    <col min="2566" max="2566" width="0" style="289" hidden="1" customWidth="1"/>
    <col min="2567" max="2816" width="9.07421875" style="289"/>
    <col min="2817" max="2817" width="6.69140625" style="289" customWidth="1"/>
    <col min="2818" max="2818" width="10.3046875" style="289" customWidth="1"/>
    <col min="2819" max="2819" width="10.07421875" style="289" customWidth="1"/>
    <col min="2820" max="2820" width="116.4609375" style="289" customWidth="1"/>
    <col min="2821" max="2821" width="11" style="289" customWidth="1"/>
    <col min="2822" max="2822" width="0" style="289" hidden="1" customWidth="1"/>
    <col min="2823" max="3072" width="9.07421875" style="289"/>
    <col min="3073" max="3073" width="6.69140625" style="289" customWidth="1"/>
    <col min="3074" max="3074" width="10.3046875" style="289" customWidth="1"/>
    <col min="3075" max="3075" width="10.07421875" style="289" customWidth="1"/>
    <col min="3076" max="3076" width="116.4609375" style="289" customWidth="1"/>
    <col min="3077" max="3077" width="11" style="289" customWidth="1"/>
    <col min="3078" max="3078" width="0" style="289" hidden="1" customWidth="1"/>
    <col min="3079" max="3328" width="9.07421875" style="289"/>
    <col min="3329" max="3329" width="6.69140625" style="289" customWidth="1"/>
    <col min="3330" max="3330" width="10.3046875" style="289" customWidth="1"/>
    <col min="3331" max="3331" width="10.07421875" style="289" customWidth="1"/>
    <col min="3332" max="3332" width="116.4609375" style="289" customWidth="1"/>
    <col min="3333" max="3333" width="11" style="289" customWidth="1"/>
    <col min="3334" max="3334" width="0" style="289" hidden="1" customWidth="1"/>
    <col min="3335" max="3584" width="9.07421875" style="289"/>
    <col min="3585" max="3585" width="6.69140625" style="289" customWidth="1"/>
    <col min="3586" max="3586" width="10.3046875" style="289" customWidth="1"/>
    <col min="3587" max="3587" width="10.07421875" style="289" customWidth="1"/>
    <col min="3588" max="3588" width="116.4609375" style="289" customWidth="1"/>
    <col min="3589" max="3589" width="11" style="289" customWidth="1"/>
    <col min="3590" max="3590" width="0" style="289" hidden="1" customWidth="1"/>
    <col min="3591" max="3840" width="9.07421875" style="289"/>
    <col min="3841" max="3841" width="6.69140625" style="289" customWidth="1"/>
    <col min="3842" max="3842" width="10.3046875" style="289" customWidth="1"/>
    <col min="3843" max="3843" width="10.07421875" style="289" customWidth="1"/>
    <col min="3844" max="3844" width="116.4609375" style="289" customWidth="1"/>
    <col min="3845" max="3845" width="11" style="289" customWidth="1"/>
    <col min="3846" max="3846" width="0" style="289" hidden="1" customWidth="1"/>
    <col min="3847" max="4096" width="9.07421875" style="289"/>
    <col min="4097" max="4097" width="6.69140625" style="289" customWidth="1"/>
    <col min="4098" max="4098" width="10.3046875" style="289" customWidth="1"/>
    <col min="4099" max="4099" width="10.07421875" style="289" customWidth="1"/>
    <col min="4100" max="4100" width="116.4609375" style="289" customWidth="1"/>
    <col min="4101" max="4101" width="11" style="289" customWidth="1"/>
    <col min="4102" max="4102" width="0" style="289" hidden="1" customWidth="1"/>
    <col min="4103" max="4352" width="9.07421875" style="289"/>
    <col min="4353" max="4353" width="6.69140625" style="289" customWidth="1"/>
    <col min="4354" max="4354" width="10.3046875" style="289" customWidth="1"/>
    <col min="4355" max="4355" width="10.07421875" style="289" customWidth="1"/>
    <col min="4356" max="4356" width="116.4609375" style="289" customWidth="1"/>
    <col min="4357" max="4357" width="11" style="289" customWidth="1"/>
    <col min="4358" max="4358" width="0" style="289" hidden="1" customWidth="1"/>
    <col min="4359" max="4608" width="9.07421875" style="289"/>
    <col min="4609" max="4609" width="6.69140625" style="289" customWidth="1"/>
    <col min="4610" max="4610" width="10.3046875" style="289" customWidth="1"/>
    <col min="4611" max="4611" width="10.07421875" style="289" customWidth="1"/>
    <col min="4612" max="4612" width="116.4609375" style="289" customWidth="1"/>
    <col min="4613" max="4613" width="11" style="289" customWidth="1"/>
    <col min="4614" max="4614" width="0" style="289" hidden="1" customWidth="1"/>
    <col min="4615" max="4864" width="9.07421875" style="289"/>
    <col min="4865" max="4865" width="6.69140625" style="289" customWidth="1"/>
    <col min="4866" max="4866" width="10.3046875" style="289" customWidth="1"/>
    <col min="4867" max="4867" width="10.07421875" style="289" customWidth="1"/>
    <col min="4868" max="4868" width="116.4609375" style="289" customWidth="1"/>
    <col min="4869" max="4869" width="11" style="289" customWidth="1"/>
    <col min="4870" max="4870" width="0" style="289" hidden="1" customWidth="1"/>
    <col min="4871" max="5120" width="9.07421875" style="289"/>
    <col min="5121" max="5121" width="6.69140625" style="289" customWidth="1"/>
    <col min="5122" max="5122" width="10.3046875" style="289" customWidth="1"/>
    <col min="5123" max="5123" width="10.07421875" style="289" customWidth="1"/>
    <col min="5124" max="5124" width="116.4609375" style="289" customWidth="1"/>
    <col min="5125" max="5125" width="11" style="289" customWidth="1"/>
    <col min="5126" max="5126" width="0" style="289" hidden="1" customWidth="1"/>
    <col min="5127" max="5376" width="9.07421875" style="289"/>
    <col min="5377" max="5377" width="6.69140625" style="289" customWidth="1"/>
    <col min="5378" max="5378" width="10.3046875" style="289" customWidth="1"/>
    <col min="5379" max="5379" width="10.07421875" style="289" customWidth="1"/>
    <col min="5380" max="5380" width="116.4609375" style="289" customWidth="1"/>
    <col min="5381" max="5381" width="11" style="289" customWidth="1"/>
    <col min="5382" max="5382" width="0" style="289" hidden="1" customWidth="1"/>
    <col min="5383" max="5632" width="9.07421875" style="289"/>
    <col min="5633" max="5633" width="6.69140625" style="289" customWidth="1"/>
    <col min="5634" max="5634" width="10.3046875" style="289" customWidth="1"/>
    <col min="5635" max="5635" width="10.07421875" style="289" customWidth="1"/>
    <col min="5636" max="5636" width="116.4609375" style="289" customWidth="1"/>
    <col min="5637" max="5637" width="11" style="289" customWidth="1"/>
    <col min="5638" max="5638" width="0" style="289" hidden="1" customWidth="1"/>
    <col min="5639" max="5888" width="9.07421875" style="289"/>
    <col min="5889" max="5889" width="6.69140625" style="289" customWidth="1"/>
    <col min="5890" max="5890" width="10.3046875" style="289" customWidth="1"/>
    <col min="5891" max="5891" width="10.07421875" style="289" customWidth="1"/>
    <col min="5892" max="5892" width="116.4609375" style="289" customWidth="1"/>
    <col min="5893" max="5893" width="11" style="289" customWidth="1"/>
    <col min="5894" max="5894" width="0" style="289" hidden="1" customWidth="1"/>
    <col min="5895" max="6144" width="9.07421875" style="289"/>
    <col min="6145" max="6145" width="6.69140625" style="289" customWidth="1"/>
    <col min="6146" max="6146" width="10.3046875" style="289" customWidth="1"/>
    <col min="6147" max="6147" width="10.07421875" style="289" customWidth="1"/>
    <col min="6148" max="6148" width="116.4609375" style="289" customWidth="1"/>
    <col min="6149" max="6149" width="11" style="289" customWidth="1"/>
    <col min="6150" max="6150" width="0" style="289" hidden="1" customWidth="1"/>
    <col min="6151" max="6400" width="9.07421875" style="289"/>
    <col min="6401" max="6401" width="6.69140625" style="289" customWidth="1"/>
    <col min="6402" max="6402" width="10.3046875" style="289" customWidth="1"/>
    <col min="6403" max="6403" width="10.07421875" style="289" customWidth="1"/>
    <col min="6404" max="6404" width="116.4609375" style="289" customWidth="1"/>
    <col min="6405" max="6405" width="11" style="289" customWidth="1"/>
    <col min="6406" max="6406" width="0" style="289" hidden="1" customWidth="1"/>
    <col min="6407" max="6656" width="9.07421875" style="289"/>
    <col min="6657" max="6657" width="6.69140625" style="289" customWidth="1"/>
    <col min="6658" max="6658" width="10.3046875" style="289" customWidth="1"/>
    <col min="6659" max="6659" width="10.07421875" style="289" customWidth="1"/>
    <col min="6660" max="6660" width="116.4609375" style="289" customWidth="1"/>
    <col min="6661" max="6661" width="11" style="289" customWidth="1"/>
    <col min="6662" max="6662" width="0" style="289" hidden="1" customWidth="1"/>
    <col min="6663" max="6912" width="9.07421875" style="289"/>
    <col min="6913" max="6913" width="6.69140625" style="289" customWidth="1"/>
    <col min="6914" max="6914" width="10.3046875" style="289" customWidth="1"/>
    <col min="6915" max="6915" width="10.07421875" style="289" customWidth="1"/>
    <col min="6916" max="6916" width="116.4609375" style="289" customWidth="1"/>
    <col min="6917" max="6917" width="11" style="289" customWidth="1"/>
    <col min="6918" max="6918" width="0" style="289" hidden="1" customWidth="1"/>
    <col min="6919" max="7168" width="9.07421875" style="289"/>
    <col min="7169" max="7169" width="6.69140625" style="289" customWidth="1"/>
    <col min="7170" max="7170" width="10.3046875" style="289" customWidth="1"/>
    <col min="7171" max="7171" width="10.07421875" style="289" customWidth="1"/>
    <col min="7172" max="7172" width="116.4609375" style="289" customWidth="1"/>
    <col min="7173" max="7173" width="11" style="289" customWidth="1"/>
    <col min="7174" max="7174" width="0" style="289" hidden="1" customWidth="1"/>
    <col min="7175" max="7424" width="9.07421875" style="289"/>
    <col min="7425" max="7425" width="6.69140625" style="289" customWidth="1"/>
    <col min="7426" max="7426" width="10.3046875" style="289" customWidth="1"/>
    <col min="7427" max="7427" width="10.07421875" style="289" customWidth="1"/>
    <col min="7428" max="7428" width="116.4609375" style="289" customWidth="1"/>
    <col min="7429" max="7429" width="11" style="289" customWidth="1"/>
    <col min="7430" max="7430" width="0" style="289" hidden="1" customWidth="1"/>
    <col min="7431" max="7680" width="9.07421875" style="289"/>
    <col min="7681" max="7681" width="6.69140625" style="289" customWidth="1"/>
    <col min="7682" max="7682" width="10.3046875" style="289" customWidth="1"/>
    <col min="7683" max="7683" width="10.07421875" style="289" customWidth="1"/>
    <col min="7684" max="7684" width="116.4609375" style="289" customWidth="1"/>
    <col min="7685" max="7685" width="11" style="289" customWidth="1"/>
    <col min="7686" max="7686" width="0" style="289" hidden="1" customWidth="1"/>
    <col min="7687" max="7936" width="9.07421875" style="289"/>
    <col min="7937" max="7937" width="6.69140625" style="289" customWidth="1"/>
    <col min="7938" max="7938" width="10.3046875" style="289" customWidth="1"/>
    <col min="7939" max="7939" width="10.07421875" style="289" customWidth="1"/>
    <col min="7940" max="7940" width="116.4609375" style="289" customWidth="1"/>
    <col min="7941" max="7941" width="11" style="289" customWidth="1"/>
    <col min="7942" max="7942" width="0" style="289" hidden="1" customWidth="1"/>
    <col min="7943" max="8192" width="9.07421875" style="289"/>
    <col min="8193" max="8193" width="6.69140625" style="289" customWidth="1"/>
    <col min="8194" max="8194" width="10.3046875" style="289" customWidth="1"/>
    <col min="8195" max="8195" width="10.07421875" style="289" customWidth="1"/>
    <col min="8196" max="8196" width="116.4609375" style="289" customWidth="1"/>
    <col min="8197" max="8197" width="11" style="289" customWidth="1"/>
    <col min="8198" max="8198" width="0" style="289" hidden="1" customWidth="1"/>
    <col min="8199" max="8448" width="9.07421875" style="289"/>
    <col min="8449" max="8449" width="6.69140625" style="289" customWidth="1"/>
    <col min="8450" max="8450" width="10.3046875" style="289" customWidth="1"/>
    <col min="8451" max="8451" width="10.07421875" style="289" customWidth="1"/>
    <col min="8452" max="8452" width="116.4609375" style="289" customWidth="1"/>
    <col min="8453" max="8453" width="11" style="289" customWidth="1"/>
    <col min="8454" max="8454" width="0" style="289" hidden="1" customWidth="1"/>
    <col min="8455" max="8704" width="9.07421875" style="289"/>
    <col min="8705" max="8705" width="6.69140625" style="289" customWidth="1"/>
    <col min="8706" max="8706" width="10.3046875" style="289" customWidth="1"/>
    <col min="8707" max="8707" width="10.07421875" style="289" customWidth="1"/>
    <col min="8708" max="8708" width="116.4609375" style="289" customWidth="1"/>
    <col min="8709" max="8709" width="11" style="289" customWidth="1"/>
    <col min="8710" max="8710" width="0" style="289" hidden="1" customWidth="1"/>
    <col min="8711" max="8960" width="9.07421875" style="289"/>
    <col min="8961" max="8961" width="6.69140625" style="289" customWidth="1"/>
    <col min="8962" max="8962" width="10.3046875" style="289" customWidth="1"/>
    <col min="8963" max="8963" width="10.07421875" style="289" customWidth="1"/>
    <col min="8964" max="8964" width="116.4609375" style="289" customWidth="1"/>
    <col min="8965" max="8965" width="11" style="289" customWidth="1"/>
    <col min="8966" max="8966" width="0" style="289" hidden="1" customWidth="1"/>
    <col min="8967" max="9216" width="9.07421875" style="289"/>
    <col min="9217" max="9217" width="6.69140625" style="289" customWidth="1"/>
    <col min="9218" max="9218" width="10.3046875" style="289" customWidth="1"/>
    <col min="9219" max="9219" width="10.07421875" style="289" customWidth="1"/>
    <col min="9220" max="9220" width="116.4609375" style="289" customWidth="1"/>
    <col min="9221" max="9221" width="11" style="289" customWidth="1"/>
    <col min="9222" max="9222" width="0" style="289" hidden="1" customWidth="1"/>
    <col min="9223" max="9472" width="9.07421875" style="289"/>
    <col min="9473" max="9473" width="6.69140625" style="289" customWidth="1"/>
    <col min="9474" max="9474" width="10.3046875" style="289" customWidth="1"/>
    <col min="9475" max="9475" width="10.07421875" style="289" customWidth="1"/>
    <col min="9476" max="9476" width="116.4609375" style="289" customWidth="1"/>
    <col min="9477" max="9477" width="11" style="289" customWidth="1"/>
    <col min="9478" max="9478" width="0" style="289" hidden="1" customWidth="1"/>
    <col min="9479" max="9728" width="9.07421875" style="289"/>
    <col min="9729" max="9729" width="6.69140625" style="289" customWidth="1"/>
    <col min="9730" max="9730" width="10.3046875" style="289" customWidth="1"/>
    <col min="9731" max="9731" width="10.07421875" style="289" customWidth="1"/>
    <col min="9732" max="9732" width="116.4609375" style="289" customWidth="1"/>
    <col min="9733" max="9733" width="11" style="289" customWidth="1"/>
    <col min="9734" max="9734" width="0" style="289" hidden="1" customWidth="1"/>
    <col min="9735" max="9984" width="9.07421875" style="289"/>
    <col min="9985" max="9985" width="6.69140625" style="289" customWidth="1"/>
    <col min="9986" max="9986" width="10.3046875" style="289" customWidth="1"/>
    <col min="9987" max="9987" width="10.07421875" style="289" customWidth="1"/>
    <col min="9988" max="9988" width="116.4609375" style="289" customWidth="1"/>
    <col min="9989" max="9989" width="11" style="289" customWidth="1"/>
    <col min="9990" max="9990" width="0" style="289" hidden="1" customWidth="1"/>
    <col min="9991" max="10240" width="9.07421875" style="289"/>
    <col min="10241" max="10241" width="6.69140625" style="289" customWidth="1"/>
    <col min="10242" max="10242" width="10.3046875" style="289" customWidth="1"/>
    <col min="10243" max="10243" width="10.07421875" style="289" customWidth="1"/>
    <col min="10244" max="10244" width="116.4609375" style="289" customWidth="1"/>
    <col min="10245" max="10245" width="11" style="289" customWidth="1"/>
    <col min="10246" max="10246" width="0" style="289" hidden="1" customWidth="1"/>
    <col min="10247" max="10496" width="9.07421875" style="289"/>
    <col min="10497" max="10497" width="6.69140625" style="289" customWidth="1"/>
    <col min="10498" max="10498" width="10.3046875" style="289" customWidth="1"/>
    <col min="10499" max="10499" width="10.07421875" style="289" customWidth="1"/>
    <col min="10500" max="10500" width="116.4609375" style="289" customWidth="1"/>
    <col min="10501" max="10501" width="11" style="289" customWidth="1"/>
    <col min="10502" max="10502" width="0" style="289" hidden="1" customWidth="1"/>
    <col min="10503" max="10752" width="9.07421875" style="289"/>
    <col min="10753" max="10753" width="6.69140625" style="289" customWidth="1"/>
    <col min="10754" max="10754" width="10.3046875" style="289" customWidth="1"/>
    <col min="10755" max="10755" width="10.07421875" style="289" customWidth="1"/>
    <col min="10756" max="10756" width="116.4609375" style="289" customWidth="1"/>
    <col min="10757" max="10757" width="11" style="289" customWidth="1"/>
    <col min="10758" max="10758" width="0" style="289" hidden="1" customWidth="1"/>
    <col min="10759" max="11008" width="9.07421875" style="289"/>
    <col min="11009" max="11009" width="6.69140625" style="289" customWidth="1"/>
    <col min="11010" max="11010" width="10.3046875" style="289" customWidth="1"/>
    <col min="11011" max="11011" width="10.07421875" style="289" customWidth="1"/>
    <col min="11012" max="11012" width="116.4609375" style="289" customWidth="1"/>
    <col min="11013" max="11013" width="11" style="289" customWidth="1"/>
    <col min="11014" max="11014" width="0" style="289" hidden="1" customWidth="1"/>
    <col min="11015" max="11264" width="9.07421875" style="289"/>
    <col min="11265" max="11265" width="6.69140625" style="289" customWidth="1"/>
    <col min="11266" max="11266" width="10.3046875" style="289" customWidth="1"/>
    <col min="11267" max="11267" width="10.07421875" style="289" customWidth="1"/>
    <col min="11268" max="11268" width="116.4609375" style="289" customWidth="1"/>
    <col min="11269" max="11269" width="11" style="289" customWidth="1"/>
    <col min="11270" max="11270" width="0" style="289" hidden="1" customWidth="1"/>
    <col min="11271" max="11520" width="9.07421875" style="289"/>
    <col min="11521" max="11521" width="6.69140625" style="289" customWidth="1"/>
    <col min="11522" max="11522" width="10.3046875" style="289" customWidth="1"/>
    <col min="11523" max="11523" width="10.07421875" style="289" customWidth="1"/>
    <col min="11524" max="11524" width="116.4609375" style="289" customWidth="1"/>
    <col min="11525" max="11525" width="11" style="289" customWidth="1"/>
    <col min="11526" max="11526" width="0" style="289" hidden="1" customWidth="1"/>
    <col min="11527" max="11776" width="9.07421875" style="289"/>
    <col min="11777" max="11777" width="6.69140625" style="289" customWidth="1"/>
    <col min="11778" max="11778" width="10.3046875" style="289" customWidth="1"/>
    <col min="11779" max="11779" width="10.07421875" style="289" customWidth="1"/>
    <col min="11780" max="11780" width="116.4609375" style="289" customWidth="1"/>
    <col min="11781" max="11781" width="11" style="289" customWidth="1"/>
    <col min="11782" max="11782" width="0" style="289" hidden="1" customWidth="1"/>
    <col min="11783" max="12032" width="9.07421875" style="289"/>
    <col min="12033" max="12033" width="6.69140625" style="289" customWidth="1"/>
    <col min="12034" max="12034" width="10.3046875" style="289" customWidth="1"/>
    <col min="12035" max="12035" width="10.07421875" style="289" customWidth="1"/>
    <col min="12036" max="12036" width="116.4609375" style="289" customWidth="1"/>
    <col min="12037" max="12037" width="11" style="289" customWidth="1"/>
    <col min="12038" max="12038" width="0" style="289" hidden="1" customWidth="1"/>
    <col min="12039" max="12288" width="9.07421875" style="289"/>
    <col min="12289" max="12289" width="6.69140625" style="289" customWidth="1"/>
    <col min="12290" max="12290" width="10.3046875" style="289" customWidth="1"/>
    <col min="12291" max="12291" width="10.07421875" style="289" customWidth="1"/>
    <col min="12292" max="12292" width="116.4609375" style="289" customWidth="1"/>
    <col min="12293" max="12293" width="11" style="289" customWidth="1"/>
    <col min="12294" max="12294" width="0" style="289" hidden="1" customWidth="1"/>
    <col min="12295" max="12544" width="9.07421875" style="289"/>
    <col min="12545" max="12545" width="6.69140625" style="289" customWidth="1"/>
    <col min="12546" max="12546" width="10.3046875" style="289" customWidth="1"/>
    <col min="12547" max="12547" width="10.07421875" style="289" customWidth="1"/>
    <col min="12548" max="12548" width="116.4609375" style="289" customWidth="1"/>
    <col min="12549" max="12549" width="11" style="289" customWidth="1"/>
    <col min="12550" max="12550" width="0" style="289" hidden="1" customWidth="1"/>
    <col min="12551" max="12800" width="9.07421875" style="289"/>
    <col min="12801" max="12801" width="6.69140625" style="289" customWidth="1"/>
    <col min="12802" max="12802" width="10.3046875" style="289" customWidth="1"/>
    <col min="12803" max="12803" width="10.07421875" style="289" customWidth="1"/>
    <col min="12804" max="12804" width="116.4609375" style="289" customWidth="1"/>
    <col min="12805" max="12805" width="11" style="289" customWidth="1"/>
    <col min="12806" max="12806" width="0" style="289" hidden="1" customWidth="1"/>
    <col min="12807" max="13056" width="9.07421875" style="289"/>
    <col min="13057" max="13057" width="6.69140625" style="289" customWidth="1"/>
    <col min="13058" max="13058" width="10.3046875" style="289" customWidth="1"/>
    <col min="13059" max="13059" width="10.07421875" style="289" customWidth="1"/>
    <col min="13060" max="13060" width="116.4609375" style="289" customWidth="1"/>
    <col min="13061" max="13061" width="11" style="289" customWidth="1"/>
    <col min="13062" max="13062" width="0" style="289" hidden="1" customWidth="1"/>
    <col min="13063" max="13312" width="9.07421875" style="289"/>
    <col min="13313" max="13313" width="6.69140625" style="289" customWidth="1"/>
    <col min="13314" max="13314" width="10.3046875" style="289" customWidth="1"/>
    <col min="13315" max="13315" width="10.07421875" style="289" customWidth="1"/>
    <col min="13316" max="13316" width="116.4609375" style="289" customWidth="1"/>
    <col min="13317" max="13317" width="11" style="289" customWidth="1"/>
    <col min="13318" max="13318" width="0" style="289" hidden="1" customWidth="1"/>
    <col min="13319" max="13568" width="9.07421875" style="289"/>
    <col min="13569" max="13569" width="6.69140625" style="289" customWidth="1"/>
    <col min="13570" max="13570" width="10.3046875" style="289" customWidth="1"/>
    <col min="13571" max="13571" width="10.07421875" style="289" customWidth="1"/>
    <col min="13572" max="13572" width="116.4609375" style="289" customWidth="1"/>
    <col min="13573" max="13573" width="11" style="289" customWidth="1"/>
    <col min="13574" max="13574" width="0" style="289" hidden="1" customWidth="1"/>
    <col min="13575" max="13824" width="9.07421875" style="289"/>
    <col min="13825" max="13825" width="6.69140625" style="289" customWidth="1"/>
    <col min="13826" max="13826" width="10.3046875" style="289" customWidth="1"/>
    <col min="13827" max="13827" width="10.07421875" style="289" customWidth="1"/>
    <col min="13828" max="13828" width="116.4609375" style="289" customWidth="1"/>
    <col min="13829" max="13829" width="11" style="289" customWidth="1"/>
    <col min="13830" max="13830" width="0" style="289" hidden="1" customWidth="1"/>
    <col min="13831" max="14080" width="9.07421875" style="289"/>
    <col min="14081" max="14081" width="6.69140625" style="289" customWidth="1"/>
    <col min="14082" max="14082" width="10.3046875" style="289" customWidth="1"/>
    <col min="14083" max="14083" width="10.07421875" style="289" customWidth="1"/>
    <col min="14084" max="14084" width="116.4609375" style="289" customWidth="1"/>
    <col min="14085" max="14085" width="11" style="289" customWidth="1"/>
    <col min="14086" max="14086" width="0" style="289" hidden="1" customWidth="1"/>
    <col min="14087" max="14336" width="9.07421875" style="289"/>
    <col min="14337" max="14337" width="6.69140625" style="289" customWidth="1"/>
    <col min="14338" max="14338" width="10.3046875" style="289" customWidth="1"/>
    <col min="14339" max="14339" width="10.07421875" style="289" customWidth="1"/>
    <col min="14340" max="14340" width="116.4609375" style="289" customWidth="1"/>
    <col min="14341" max="14341" width="11" style="289" customWidth="1"/>
    <col min="14342" max="14342" width="0" style="289" hidden="1" customWidth="1"/>
    <col min="14343" max="14592" width="9.07421875" style="289"/>
    <col min="14593" max="14593" width="6.69140625" style="289" customWidth="1"/>
    <col min="14594" max="14594" width="10.3046875" style="289" customWidth="1"/>
    <col min="14595" max="14595" width="10.07421875" style="289" customWidth="1"/>
    <col min="14596" max="14596" width="116.4609375" style="289" customWidth="1"/>
    <col min="14597" max="14597" width="11" style="289" customWidth="1"/>
    <col min="14598" max="14598" width="0" style="289" hidden="1" customWidth="1"/>
    <col min="14599" max="14848" width="9.07421875" style="289"/>
    <col min="14849" max="14849" width="6.69140625" style="289" customWidth="1"/>
    <col min="14850" max="14850" width="10.3046875" style="289" customWidth="1"/>
    <col min="14851" max="14851" width="10.07421875" style="289" customWidth="1"/>
    <col min="14852" max="14852" width="116.4609375" style="289" customWidth="1"/>
    <col min="14853" max="14853" width="11" style="289" customWidth="1"/>
    <col min="14854" max="14854" width="0" style="289" hidden="1" customWidth="1"/>
    <col min="14855" max="15104" width="9.07421875" style="289"/>
    <col min="15105" max="15105" width="6.69140625" style="289" customWidth="1"/>
    <col min="15106" max="15106" width="10.3046875" style="289" customWidth="1"/>
    <col min="15107" max="15107" width="10.07421875" style="289" customWidth="1"/>
    <col min="15108" max="15108" width="116.4609375" style="289" customWidth="1"/>
    <col min="15109" max="15109" width="11" style="289" customWidth="1"/>
    <col min="15110" max="15110" width="0" style="289" hidden="1" customWidth="1"/>
    <col min="15111" max="15360" width="9.07421875" style="289"/>
    <col min="15361" max="15361" width="6.69140625" style="289" customWidth="1"/>
    <col min="15362" max="15362" width="10.3046875" style="289" customWidth="1"/>
    <col min="15363" max="15363" width="10.07421875" style="289" customWidth="1"/>
    <col min="15364" max="15364" width="116.4609375" style="289" customWidth="1"/>
    <col min="15365" max="15365" width="11" style="289" customWidth="1"/>
    <col min="15366" max="15366" width="0" style="289" hidden="1" customWidth="1"/>
    <col min="15367" max="15616" width="9.07421875" style="289"/>
    <col min="15617" max="15617" width="6.69140625" style="289" customWidth="1"/>
    <col min="15618" max="15618" width="10.3046875" style="289" customWidth="1"/>
    <col min="15619" max="15619" width="10.07421875" style="289" customWidth="1"/>
    <col min="15620" max="15620" width="116.4609375" style="289" customWidth="1"/>
    <col min="15621" max="15621" width="11" style="289" customWidth="1"/>
    <col min="15622" max="15622" width="0" style="289" hidden="1" customWidth="1"/>
    <col min="15623" max="15872" width="9.07421875" style="289"/>
    <col min="15873" max="15873" width="6.69140625" style="289" customWidth="1"/>
    <col min="15874" max="15874" width="10.3046875" style="289" customWidth="1"/>
    <col min="15875" max="15875" width="10.07421875" style="289" customWidth="1"/>
    <col min="15876" max="15876" width="116.4609375" style="289" customWidth="1"/>
    <col min="15877" max="15877" width="11" style="289" customWidth="1"/>
    <col min="15878" max="15878" width="0" style="289" hidden="1" customWidth="1"/>
    <col min="15879" max="16128" width="9.07421875" style="289"/>
    <col min="16129" max="16129" width="6.69140625" style="289" customWidth="1"/>
    <col min="16130" max="16130" width="10.3046875" style="289" customWidth="1"/>
    <col min="16131" max="16131" width="10.07421875" style="289" customWidth="1"/>
    <col min="16132" max="16132" width="116.4609375" style="289" customWidth="1"/>
    <col min="16133" max="16133" width="11" style="289" customWidth="1"/>
    <col min="16134" max="16134" width="0" style="289" hidden="1" customWidth="1"/>
    <col min="16135" max="16384" width="9.07421875" style="289"/>
  </cols>
  <sheetData>
    <row r="2" spans="1:6" x14ac:dyDescent="0.3">
      <c r="A2" s="1752" t="s">
        <v>637</v>
      </c>
      <c r="B2" s="1752"/>
      <c r="C2" s="1752"/>
      <c r="D2" s="1752"/>
      <c r="E2" s="1752"/>
    </row>
    <row r="4" spans="1:6" s="299" customFormat="1" ht="21.75" customHeight="1" x14ac:dyDescent="0.3">
      <c r="A4" s="297" t="s">
        <v>606</v>
      </c>
      <c r="B4" s="297" t="s">
        <v>607</v>
      </c>
      <c r="C4" s="298" t="s">
        <v>638</v>
      </c>
      <c r="D4" s="297" t="s">
        <v>608</v>
      </c>
      <c r="E4" s="297" t="s">
        <v>14</v>
      </c>
      <c r="F4" s="297" t="s">
        <v>639</v>
      </c>
    </row>
    <row r="5" spans="1:6" ht="13.5" customHeight="1" x14ac:dyDescent="0.3">
      <c r="A5" s="284"/>
      <c r="B5" s="285"/>
      <c r="C5" s="300">
        <v>82682</v>
      </c>
      <c r="D5" s="301" t="s">
        <v>640</v>
      </c>
      <c r="E5" s="288" t="s">
        <v>612</v>
      </c>
      <c r="F5" s="284" t="s">
        <v>641</v>
      </c>
    </row>
    <row r="6" spans="1:6" ht="13.5" customHeight="1" x14ac:dyDescent="0.3">
      <c r="A6" s="284">
        <v>52</v>
      </c>
      <c r="B6" s="285">
        <v>44209</v>
      </c>
      <c r="C6" s="286">
        <v>-0.3</v>
      </c>
      <c r="D6" s="302" t="s">
        <v>642</v>
      </c>
      <c r="E6" s="288" t="s">
        <v>612</v>
      </c>
      <c r="F6" s="288"/>
    </row>
    <row r="7" spans="1:6" ht="13.5" customHeight="1" x14ac:dyDescent="0.3">
      <c r="A7" s="284"/>
      <c r="B7" s="285"/>
      <c r="C7" s="300"/>
      <c r="D7" s="302" t="s">
        <v>643</v>
      </c>
      <c r="E7" s="288"/>
      <c r="F7" s="288"/>
    </row>
    <row r="8" spans="1:6" ht="13.5" customHeight="1" x14ac:dyDescent="0.3">
      <c r="A8" s="284"/>
      <c r="B8" s="285"/>
      <c r="C8" s="300"/>
      <c r="D8" s="302" t="s">
        <v>644</v>
      </c>
      <c r="E8" s="288"/>
      <c r="F8" s="288"/>
    </row>
    <row r="9" spans="1:6" ht="13.5" customHeight="1" x14ac:dyDescent="0.3">
      <c r="A9" s="284">
        <v>52</v>
      </c>
      <c r="B9" s="285">
        <v>44209</v>
      </c>
      <c r="C9" s="286">
        <v>24.5</v>
      </c>
      <c r="D9" s="288" t="s">
        <v>645</v>
      </c>
      <c r="E9" s="288" t="s">
        <v>614</v>
      </c>
      <c r="F9" s="288"/>
    </row>
    <row r="10" spans="1:6" ht="13.5" customHeight="1" x14ac:dyDescent="0.3">
      <c r="A10" s="284">
        <v>53</v>
      </c>
      <c r="B10" s="285">
        <v>44221</v>
      </c>
      <c r="C10" s="286">
        <v>400</v>
      </c>
      <c r="D10" s="288" t="s">
        <v>646</v>
      </c>
      <c r="E10" s="288" t="s">
        <v>647</v>
      </c>
      <c r="F10" s="288"/>
    </row>
    <row r="11" spans="1:6" ht="13.5" customHeight="1" x14ac:dyDescent="0.3">
      <c r="A11" s="284">
        <v>53</v>
      </c>
      <c r="B11" s="285">
        <v>44221</v>
      </c>
      <c r="C11" s="286">
        <v>2382.1999999999998</v>
      </c>
      <c r="D11" s="287" t="s">
        <v>648</v>
      </c>
      <c r="E11" s="288" t="s">
        <v>618</v>
      </c>
      <c r="F11" s="288"/>
    </row>
    <row r="12" spans="1:6" ht="13.5" customHeight="1" x14ac:dyDescent="0.3">
      <c r="A12" s="284">
        <v>53</v>
      </c>
      <c r="B12" s="285">
        <v>44221</v>
      </c>
      <c r="C12" s="286">
        <v>250</v>
      </c>
      <c r="D12" s="302" t="s">
        <v>649</v>
      </c>
      <c r="E12" s="288" t="s">
        <v>618</v>
      </c>
      <c r="F12" s="288"/>
    </row>
    <row r="13" spans="1:6" ht="13.5" customHeight="1" x14ac:dyDescent="0.3">
      <c r="A13" s="284">
        <v>54</v>
      </c>
      <c r="B13" s="285">
        <v>43871</v>
      </c>
      <c r="C13" s="286">
        <v>150</v>
      </c>
      <c r="D13" s="301" t="s">
        <v>650</v>
      </c>
      <c r="E13" s="288" t="s">
        <v>620</v>
      </c>
      <c r="F13" s="288"/>
    </row>
    <row r="14" spans="1:6" ht="13.5" customHeight="1" x14ac:dyDescent="0.3">
      <c r="A14" s="284">
        <v>55</v>
      </c>
      <c r="B14" s="285">
        <v>44251</v>
      </c>
      <c r="C14" s="286">
        <v>2100</v>
      </c>
      <c r="D14" s="301" t="s">
        <v>651</v>
      </c>
      <c r="E14" s="288" t="s">
        <v>614</v>
      </c>
      <c r="F14" s="288"/>
    </row>
    <row r="15" spans="1:6" ht="13.5" customHeight="1" x14ac:dyDescent="0.3">
      <c r="A15" s="284">
        <v>55</v>
      </c>
      <c r="B15" s="285">
        <v>44251</v>
      </c>
      <c r="C15" s="286">
        <v>495.8</v>
      </c>
      <c r="D15" s="301" t="s">
        <v>652</v>
      </c>
      <c r="E15" s="288" t="s">
        <v>618</v>
      </c>
      <c r="F15" s="288"/>
    </row>
    <row r="16" spans="1:6" ht="13.5" customHeight="1" x14ac:dyDescent="0.3">
      <c r="A16" s="284">
        <v>55</v>
      </c>
      <c r="B16" s="285">
        <v>44251</v>
      </c>
      <c r="C16" s="286">
        <v>200</v>
      </c>
      <c r="D16" s="301" t="s">
        <v>653</v>
      </c>
      <c r="E16" s="288" t="s">
        <v>618</v>
      </c>
      <c r="F16" s="288"/>
    </row>
    <row r="17" spans="1:6" ht="13.5" customHeight="1" x14ac:dyDescent="0.3">
      <c r="A17" s="284">
        <v>55</v>
      </c>
      <c r="B17" s="285">
        <v>44251</v>
      </c>
      <c r="C17" s="286">
        <v>468.8</v>
      </c>
      <c r="D17" s="274" t="s">
        <v>654</v>
      </c>
      <c r="E17" s="288" t="s">
        <v>618</v>
      </c>
      <c r="F17" s="288"/>
    </row>
    <row r="18" spans="1:6" ht="13.5" customHeight="1" x14ac:dyDescent="0.3">
      <c r="A18" s="284">
        <v>56</v>
      </c>
      <c r="B18" s="285">
        <v>44265</v>
      </c>
      <c r="C18" s="286">
        <v>133</v>
      </c>
      <c r="D18" s="274" t="s">
        <v>655</v>
      </c>
      <c r="E18" s="288" t="s">
        <v>625</v>
      </c>
      <c r="F18" s="288"/>
    </row>
    <row r="19" spans="1:6" ht="13.5" customHeight="1" x14ac:dyDescent="0.3">
      <c r="A19" s="284">
        <v>57</v>
      </c>
      <c r="B19" s="285">
        <v>44286</v>
      </c>
      <c r="C19" s="286">
        <v>-4367.3</v>
      </c>
      <c r="D19" s="274" t="s">
        <v>656</v>
      </c>
      <c r="E19" s="288" t="s">
        <v>618</v>
      </c>
      <c r="F19" s="288"/>
    </row>
    <row r="20" spans="1:6" ht="13.5" customHeight="1" x14ac:dyDescent="0.3">
      <c r="A20" s="284">
        <v>57</v>
      </c>
      <c r="B20" s="285">
        <v>44286</v>
      </c>
      <c r="C20" s="286">
        <v>3134.2</v>
      </c>
      <c r="D20" s="287" t="s">
        <v>657</v>
      </c>
      <c r="E20" s="288" t="s">
        <v>618</v>
      </c>
      <c r="F20" s="288"/>
    </row>
    <row r="21" spans="1:6" ht="13.5" customHeight="1" x14ac:dyDescent="0.3">
      <c r="A21" s="284">
        <v>58</v>
      </c>
      <c r="B21" s="285">
        <v>44300</v>
      </c>
      <c r="C21" s="286">
        <v>-45</v>
      </c>
      <c r="D21" s="301" t="s">
        <v>658</v>
      </c>
      <c r="E21" s="288" t="s">
        <v>620</v>
      </c>
      <c r="F21" s="288"/>
    </row>
    <row r="22" spans="1:6" ht="13.5" customHeight="1" x14ac:dyDescent="0.3">
      <c r="A22" s="284">
        <v>58</v>
      </c>
      <c r="B22" s="285">
        <v>44300</v>
      </c>
      <c r="C22" s="286">
        <v>3579</v>
      </c>
      <c r="D22" s="287" t="s">
        <v>659</v>
      </c>
      <c r="E22" s="288" t="s">
        <v>612</v>
      </c>
      <c r="F22" s="288"/>
    </row>
    <row r="23" spans="1:6" ht="13.5" customHeight="1" x14ac:dyDescent="0.3">
      <c r="A23" s="284">
        <v>59</v>
      </c>
      <c r="B23" s="285">
        <v>44314</v>
      </c>
      <c r="C23" s="286">
        <v>-1098.2</v>
      </c>
      <c r="D23" s="287" t="s">
        <v>660</v>
      </c>
      <c r="E23" s="288" t="s">
        <v>612</v>
      </c>
      <c r="F23" s="288"/>
    </row>
    <row r="24" spans="1:6" ht="13.5" customHeight="1" x14ac:dyDescent="0.3">
      <c r="A24" s="284">
        <v>60</v>
      </c>
      <c r="B24" s="285">
        <v>44326</v>
      </c>
      <c r="C24" s="286">
        <v>629.70000000000005</v>
      </c>
      <c r="D24" s="301" t="s">
        <v>661</v>
      </c>
      <c r="E24" s="288" t="s">
        <v>625</v>
      </c>
      <c r="F24" s="288"/>
    </row>
    <row r="25" spans="1:6" ht="13.5" customHeight="1" x14ac:dyDescent="0.3">
      <c r="A25" s="284">
        <v>61</v>
      </c>
      <c r="B25" s="285">
        <v>44342</v>
      </c>
      <c r="C25" s="286">
        <v>-506.9</v>
      </c>
      <c r="D25" s="301" t="s">
        <v>662</v>
      </c>
      <c r="E25" s="288" t="s">
        <v>625</v>
      </c>
      <c r="F25" s="288"/>
    </row>
    <row r="26" spans="1:6" ht="13.5" customHeight="1" x14ac:dyDescent="0.3">
      <c r="A26" s="284">
        <v>61</v>
      </c>
      <c r="B26" s="285">
        <v>44342</v>
      </c>
      <c r="C26" s="286">
        <v>425</v>
      </c>
      <c r="D26" s="301" t="s">
        <v>663</v>
      </c>
      <c r="E26" s="288" t="s">
        <v>620</v>
      </c>
      <c r="F26" s="288"/>
    </row>
    <row r="27" spans="1:6" ht="13.5" customHeight="1" x14ac:dyDescent="0.3">
      <c r="A27" s="284">
        <v>63</v>
      </c>
      <c r="B27" s="285">
        <v>44377</v>
      </c>
      <c r="C27" s="286">
        <v>1016</v>
      </c>
      <c r="D27" s="301" t="s">
        <v>664</v>
      </c>
      <c r="E27" s="288" t="s">
        <v>612</v>
      </c>
      <c r="F27" s="288"/>
    </row>
    <row r="28" spans="1:6" ht="13.5" customHeight="1" x14ac:dyDescent="0.3">
      <c r="A28" s="284">
        <v>67</v>
      </c>
      <c r="B28" s="285">
        <v>44433</v>
      </c>
      <c r="C28" s="286">
        <v>2080.6</v>
      </c>
      <c r="D28" s="301" t="s">
        <v>665</v>
      </c>
      <c r="E28" s="288" t="s">
        <v>625</v>
      </c>
      <c r="F28" s="288"/>
    </row>
    <row r="29" spans="1:6" ht="13.5" customHeight="1" x14ac:dyDescent="0.3">
      <c r="A29" s="284">
        <v>67</v>
      </c>
      <c r="B29" s="285">
        <v>44433</v>
      </c>
      <c r="C29" s="286">
        <v>-169.6</v>
      </c>
      <c r="D29" s="301" t="s">
        <v>666</v>
      </c>
      <c r="E29" s="288" t="s">
        <v>618</v>
      </c>
      <c r="F29" s="288"/>
    </row>
    <row r="30" spans="1:6" ht="13.5" customHeight="1" x14ac:dyDescent="0.3">
      <c r="A30" s="284">
        <v>68</v>
      </c>
      <c r="B30" s="285">
        <v>44447</v>
      </c>
      <c r="C30" s="286">
        <v>308</v>
      </c>
      <c r="D30" s="303" t="s">
        <v>667</v>
      </c>
      <c r="E30" s="288" t="s">
        <v>618</v>
      </c>
      <c r="F30" s="288"/>
    </row>
    <row r="31" spans="1:6" ht="13.5" customHeight="1" x14ac:dyDescent="0.3">
      <c r="A31" s="284">
        <v>68</v>
      </c>
      <c r="B31" s="285">
        <v>44447</v>
      </c>
      <c r="C31" s="286">
        <v>-4291.8999999999996</v>
      </c>
      <c r="D31" s="287" t="s">
        <v>660</v>
      </c>
      <c r="E31" s="288" t="s">
        <v>612</v>
      </c>
      <c r="F31" s="288"/>
    </row>
    <row r="32" spans="1:6" ht="13.5" customHeight="1" x14ac:dyDescent="0.3">
      <c r="A32" s="284">
        <v>68</v>
      </c>
      <c r="B32" s="285">
        <v>44447</v>
      </c>
      <c r="C32" s="286">
        <v>-3500</v>
      </c>
      <c r="D32" s="301" t="s">
        <v>668</v>
      </c>
      <c r="E32" s="288" t="s">
        <v>647</v>
      </c>
      <c r="F32" s="288"/>
    </row>
    <row r="33" spans="1:6" ht="13.5" customHeight="1" x14ac:dyDescent="0.3">
      <c r="A33" s="284">
        <v>69</v>
      </c>
      <c r="B33" s="285">
        <v>44468</v>
      </c>
      <c r="C33" s="286">
        <v>-1641.1</v>
      </c>
      <c r="D33" s="301" t="s">
        <v>669</v>
      </c>
      <c r="E33" s="288" t="s">
        <v>625</v>
      </c>
      <c r="F33" s="288"/>
    </row>
    <row r="34" spans="1:6" ht="13.5" customHeight="1" x14ac:dyDescent="0.3">
      <c r="A34" s="284">
        <v>69</v>
      </c>
      <c r="B34" s="285">
        <v>44468</v>
      </c>
      <c r="C34" s="286">
        <v>-557.5</v>
      </c>
      <c r="D34" s="301" t="s">
        <v>670</v>
      </c>
      <c r="E34" s="288" t="s">
        <v>625</v>
      </c>
      <c r="F34" s="288"/>
    </row>
    <row r="35" spans="1:6" ht="13.5" customHeight="1" x14ac:dyDescent="0.3">
      <c r="A35" s="284">
        <v>70</v>
      </c>
      <c r="B35" s="285">
        <v>44482</v>
      </c>
      <c r="C35" s="286">
        <v>169.2</v>
      </c>
      <c r="D35" s="301" t="s">
        <v>671</v>
      </c>
      <c r="E35" s="288" t="s">
        <v>625</v>
      </c>
      <c r="F35" s="288"/>
    </row>
    <row r="36" spans="1:6" ht="13.5" customHeight="1" x14ac:dyDescent="0.3">
      <c r="A36" s="284">
        <v>70</v>
      </c>
      <c r="B36" s="285">
        <v>44482</v>
      </c>
      <c r="C36" s="286">
        <v>1640.8</v>
      </c>
      <c r="D36" s="287" t="s">
        <v>672</v>
      </c>
      <c r="E36" s="288" t="s">
        <v>625</v>
      </c>
      <c r="F36" s="288"/>
    </row>
    <row r="37" spans="1:6" ht="13.5" customHeight="1" x14ac:dyDescent="0.3">
      <c r="A37" s="284">
        <v>70</v>
      </c>
      <c r="B37" s="285">
        <v>44482</v>
      </c>
      <c r="C37" s="286">
        <v>384.8</v>
      </c>
      <c r="D37" s="303" t="s">
        <v>673</v>
      </c>
      <c r="E37" s="288" t="s">
        <v>625</v>
      </c>
      <c r="F37" s="288"/>
    </row>
    <row r="38" spans="1:6" ht="13.5" customHeight="1" x14ac:dyDescent="0.3">
      <c r="A38" s="284">
        <v>70</v>
      </c>
      <c r="B38" s="285">
        <v>44482</v>
      </c>
      <c r="C38" s="286">
        <v>475.4</v>
      </c>
      <c r="D38" s="304" t="s">
        <v>674</v>
      </c>
      <c r="E38" s="288" t="s">
        <v>625</v>
      </c>
      <c r="F38" s="288"/>
    </row>
    <row r="39" spans="1:6" ht="13.5" customHeight="1" x14ac:dyDescent="0.3">
      <c r="A39" s="284">
        <v>70</v>
      </c>
      <c r="B39" s="285">
        <v>44482</v>
      </c>
      <c r="C39" s="286">
        <v>507</v>
      </c>
      <c r="D39" s="304" t="s">
        <v>675</v>
      </c>
      <c r="E39" s="288" t="s">
        <v>618</v>
      </c>
      <c r="F39" s="288"/>
    </row>
    <row r="40" spans="1:6" ht="13.5" customHeight="1" x14ac:dyDescent="0.3">
      <c r="A40" s="284">
        <v>70</v>
      </c>
      <c r="B40" s="285">
        <v>44482</v>
      </c>
      <c r="C40" s="286">
        <v>400</v>
      </c>
      <c r="D40" s="304" t="s">
        <v>676</v>
      </c>
      <c r="E40" s="288" t="s">
        <v>614</v>
      </c>
      <c r="F40" s="288"/>
    </row>
    <row r="41" spans="1:6" ht="13.5" customHeight="1" x14ac:dyDescent="0.3">
      <c r="A41" s="284">
        <v>71</v>
      </c>
      <c r="B41" s="285">
        <v>44494</v>
      </c>
      <c r="C41" s="286">
        <v>-350</v>
      </c>
      <c r="D41" s="301" t="s">
        <v>677</v>
      </c>
      <c r="E41" s="288" t="s">
        <v>620</v>
      </c>
      <c r="F41" s="288"/>
    </row>
    <row r="42" spans="1:6" ht="13.5" customHeight="1" x14ac:dyDescent="0.3">
      <c r="A42" s="284">
        <v>72</v>
      </c>
      <c r="B42" s="285">
        <v>44510</v>
      </c>
      <c r="C42" s="286">
        <v>100</v>
      </c>
      <c r="D42" s="301" t="s">
        <v>678</v>
      </c>
      <c r="E42" s="288" t="s">
        <v>625</v>
      </c>
      <c r="F42" s="288"/>
    </row>
    <row r="43" spans="1:6" ht="13.5" customHeight="1" x14ac:dyDescent="0.3">
      <c r="A43" s="284">
        <v>72</v>
      </c>
      <c r="B43" s="285">
        <v>44510</v>
      </c>
      <c r="C43" s="286">
        <v>144.5</v>
      </c>
      <c r="D43" s="301" t="s">
        <v>679</v>
      </c>
      <c r="E43" s="288" t="s">
        <v>625</v>
      </c>
      <c r="F43" s="288"/>
    </row>
    <row r="44" spans="1:6" ht="13.5" customHeight="1" x14ac:dyDescent="0.3">
      <c r="A44" s="284">
        <v>72</v>
      </c>
      <c r="B44" s="285">
        <v>44510</v>
      </c>
      <c r="C44" s="286">
        <v>-1265.5</v>
      </c>
      <c r="D44" s="301" t="s">
        <v>680</v>
      </c>
      <c r="E44" s="288" t="s">
        <v>625</v>
      </c>
      <c r="F44" s="288"/>
    </row>
    <row r="45" spans="1:6" ht="13.5" customHeight="1" x14ac:dyDescent="0.3">
      <c r="A45" s="284">
        <v>72</v>
      </c>
      <c r="B45" s="285">
        <v>44510</v>
      </c>
      <c r="C45" s="286">
        <v>4088.3</v>
      </c>
      <c r="D45" s="301" t="s">
        <v>681</v>
      </c>
      <c r="E45" s="288" t="s">
        <v>614</v>
      </c>
      <c r="F45" s="288"/>
    </row>
    <row r="46" spans="1:6" ht="13.5" customHeight="1" x14ac:dyDescent="0.3">
      <c r="A46" s="284">
        <v>72</v>
      </c>
      <c r="B46" s="285">
        <v>44510</v>
      </c>
      <c r="C46" s="286">
        <v>950</v>
      </c>
      <c r="D46" s="301" t="s">
        <v>682</v>
      </c>
      <c r="E46" s="288" t="s">
        <v>612</v>
      </c>
      <c r="F46" s="288"/>
    </row>
    <row r="47" spans="1:6" ht="13.5" customHeight="1" x14ac:dyDescent="0.3">
      <c r="A47" s="284">
        <v>72</v>
      </c>
      <c r="B47" s="285">
        <v>44510</v>
      </c>
      <c r="C47" s="286">
        <v>-234.8</v>
      </c>
      <c r="D47" s="287" t="s">
        <v>660</v>
      </c>
      <c r="E47" s="288" t="s">
        <v>612</v>
      </c>
      <c r="F47" s="288"/>
    </row>
    <row r="48" spans="1:6" ht="13.5" customHeight="1" x14ac:dyDescent="0.3">
      <c r="A48" s="284">
        <v>73</v>
      </c>
      <c r="B48" s="285">
        <v>44524</v>
      </c>
      <c r="C48" s="286">
        <v>7256</v>
      </c>
      <c r="D48" s="301" t="s">
        <v>683</v>
      </c>
      <c r="E48" s="288" t="s">
        <v>625</v>
      </c>
      <c r="F48" s="288"/>
    </row>
    <row r="49" spans="1:6" ht="13.5" customHeight="1" x14ac:dyDescent="0.3">
      <c r="A49" s="284">
        <v>73</v>
      </c>
      <c r="B49" s="285">
        <v>44524</v>
      </c>
      <c r="C49" s="286">
        <v>600</v>
      </c>
      <c r="D49" s="301" t="s">
        <v>684</v>
      </c>
      <c r="E49" s="288" t="s">
        <v>612</v>
      </c>
      <c r="F49" s="288"/>
    </row>
    <row r="50" spans="1:6" ht="13.5" customHeight="1" x14ac:dyDescent="0.3">
      <c r="A50" s="284">
        <v>74</v>
      </c>
      <c r="B50" s="285">
        <v>44536</v>
      </c>
      <c r="C50" s="286">
        <v>500</v>
      </c>
      <c r="D50" s="287" t="s">
        <v>685</v>
      </c>
      <c r="E50" s="288" t="s">
        <v>625</v>
      </c>
      <c r="F50" s="288"/>
    </row>
    <row r="51" spans="1:6" ht="13.5" customHeight="1" x14ac:dyDescent="0.3">
      <c r="A51" s="284">
        <v>74</v>
      </c>
      <c r="B51" s="285">
        <v>44536</v>
      </c>
      <c r="C51" s="286">
        <v>452.2</v>
      </c>
      <c r="D51" s="303" t="s">
        <v>686</v>
      </c>
      <c r="E51" s="288" t="s">
        <v>625</v>
      </c>
      <c r="F51" s="288"/>
    </row>
    <row r="52" spans="1:6" ht="13.5" customHeight="1" x14ac:dyDescent="0.3">
      <c r="A52" s="284">
        <v>74</v>
      </c>
      <c r="B52" s="285">
        <v>44536</v>
      </c>
      <c r="C52" s="286">
        <v>800</v>
      </c>
      <c r="D52" s="303" t="s">
        <v>687</v>
      </c>
      <c r="E52" s="288" t="s">
        <v>625</v>
      </c>
      <c r="F52" s="288"/>
    </row>
    <row r="53" spans="1:6" ht="13.5" customHeight="1" x14ac:dyDescent="0.3">
      <c r="A53" s="284">
        <v>74</v>
      </c>
      <c r="B53" s="285">
        <v>44536</v>
      </c>
      <c r="C53" s="286">
        <v>-481.7</v>
      </c>
      <c r="D53" s="303" t="s">
        <v>688</v>
      </c>
      <c r="E53" s="288" t="s">
        <v>612</v>
      </c>
      <c r="F53" s="288"/>
    </row>
    <row r="54" spans="1:6" ht="13.5" customHeight="1" x14ac:dyDescent="0.3">
      <c r="A54" s="284">
        <v>74</v>
      </c>
      <c r="B54" s="285">
        <v>44536</v>
      </c>
      <c r="C54" s="286">
        <v>-600</v>
      </c>
      <c r="D54" s="303" t="s">
        <v>689</v>
      </c>
      <c r="E54" s="288" t="s">
        <v>612</v>
      </c>
      <c r="F54" s="288"/>
    </row>
    <row r="55" spans="1:6" ht="13.5" customHeight="1" x14ac:dyDescent="0.3">
      <c r="A55" s="284">
        <v>74</v>
      </c>
      <c r="B55" s="285">
        <v>44536</v>
      </c>
      <c r="C55" s="286">
        <v>-25000</v>
      </c>
      <c r="D55" s="303" t="s">
        <v>690</v>
      </c>
      <c r="E55" s="288" t="s">
        <v>612</v>
      </c>
      <c r="F55" s="288"/>
    </row>
    <row r="56" spans="1:6" ht="13.5" customHeight="1" x14ac:dyDescent="0.3">
      <c r="A56" s="284">
        <v>74</v>
      </c>
      <c r="B56" s="285">
        <v>44536</v>
      </c>
      <c r="C56" s="286">
        <v>-2000</v>
      </c>
      <c r="D56" s="303" t="s">
        <v>691</v>
      </c>
      <c r="E56" s="288" t="s">
        <v>612</v>
      </c>
      <c r="F56" s="288"/>
    </row>
    <row r="57" spans="1:6" ht="13.5" customHeight="1" x14ac:dyDescent="0.3">
      <c r="A57" s="284" t="s">
        <v>692</v>
      </c>
      <c r="B57" s="285">
        <v>44544</v>
      </c>
      <c r="C57" s="286">
        <v>-100</v>
      </c>
      <c r="D57" s="301" t="s">
        <v>693</v>
      </c>
      <c r="E57" s="288" t="s">
        <v>612</v>
      </c>
      <c r="F57" s="288"/>
    </row>
    <row r="58" spans="1:6" ht="13.5" customHeight="1" x14ac:dyDescent="0.3">
      <c r="A58" s="284">
        <v>75</v>
      </c>
      <c r="B58" s="285">
        <v>44552</v>
      </c>
      <c r="C58" s="286">
        <v>-385</v>
      </c>
      <c r="D58" s="301" t="s">
        <v>694</v>
      </c>
      <c r="E58" s="288" t="s">
        <v>614</v>
      </c>
      <c r="F58" s="288"/>
    </row>
    <row r="59" spans="1:6" ht="13.5" customHeight="1" x14ac:dyDescent="0.3">
      <c r="A59" s="284">
        <v>75</v>
      </c>
      <c r="B59" s="285">
        <v>44552</v>
      </c>
      <c r="C59" s="286">
        <v>-1200</v>
      </c>
      <c r="D59" s="301" t="s">
        <v>695</v>
      </c>
      <c r="E59" s="288" t="s">
        <v>614</v>
      </c>
      <c r="F59" s="288"/>
    </row>
    <row r="60" spans="1:6" ht="13.5" customHeight="1" x14ac:dyDescent="0.3">
      <c r="A60" s="284">
        <v>76</v>
      </c>
      <c r="B60" s="285">
        <v>44580</v>
      </c>
      <c r="C60" s="286">
        <v>-1</v>
      </c>
      <c r="D60" s="287" t="s">
        <v>660</v>
      </c>
      <c r="E60" s="288" t="s">
        <v>612</v>
      </c>
      <c r="F60" s="288"/>
    </row>
    <row r="61" spans="1:6" ht="13.5" customHeight="1" x14ac:dyDescent="0.3">
      <c r="A61" s="284">
        <v>76</v>
      </c>
      <c r="B61" s="285">
        <v>44580</v>
      </c>
      <c r="C61" s="286">
        <v>-625.4</v>
      </c>
      <c r="D61" s="287" t="s">
        <v>696</v>
      </c>
      <c r="E61" s="288" t="s">
        <v>625</v>
      </c>
      <c r="F61" s="288"/>
    </row>
    <row r="62" spans="1:6" ht="13.5" customHeight="1" x14ac:dyDescent="0.3">
      <c r="A62" s="284">
        <v>76</v>
      </c>
      <c r="B62" s="285">
        <v>44580</v>
      </c>
      <c r="C62" s="286">
        <v>11878.1</v>
      </c>
      <c r="D62" s="303" t="s">
        <v>697</v>
      </c>
      <c r="E62" s="288" t="s">
        <v>618</v>
      </c>
      <c r="F62" s="288"/>
    </row>
    <row r="63" spans="1:6" ht="13.5" customHeight="1" x14ac:dyDescent="0.3">
      <c r="A63" s="284">
        <v>76</v>
      </c>
      <c r="B63" s="285">
        <v>44580</v>
      </c>
      <c r="C63" s="286">
        <v>995.2</v>
      </c>
      <c r="D63" s="303" t="s">
        <v>698</v>
      </c>
      <c r="E63" s="288" t="s">
        <v>618</v>
      </c>
      <c r="F63" s="288"/>
    </row>
    <row r="64" spans="1:6" ht="13.5" customHeight="1" x14ac:dyDescent="0.3">
      <c r="A64" s="284">
        <v>76</v>
      </c>
      <c r="B64" s="285">
        <v>44580</v>
      </c>
      <c r="C64" s="286">
        <v>1735.8</v>
      </c>
      <c r="D64" s="303" t="s">
        <v>699</v>
      </c>
      <c r="E64" s="288" t="s">
        <v>618</v>
      </c>
      <c r="F64" s="288"/>
    </row>
    <row r="65" spans="1:6" ht="13.5" customHeight="1" x14ac:dyDescent="0.3">
      <c r="A65" s="284">
        <v>76</v>
      </c>
      <c r="B65" s="285">
        <v>44580</v>
      </c>
      <c r="C65" s="286">
        <v>54</v>
      </c>
      <c r="D65" s="303" t="s">
        <v>700</v>
      </c>
      <c r="E65" s="288" t="s">
        <v>618</v>
      </c>
      <c r="F65" s="288"/>
    </row>
    <row r="66" spans="1:6" ht="13.5" customHeight="1" x14ac:dyDescent="0.3">
      <c r="A66" s="284">
        <v>76</v>
      </c>
      <c r="B66" s="285">
        <v>44580</v>
      </c>
      <c r="C66" s="286">
        <v>467</v>
      </c>
      <c r="D66" s="303" t="s">
        <v>701</v>
      </c>
      <c r="E66" s="288" t="s">
        <v>618</v>
      </c>
      <c r="F66" s="288"/>
    </row>
    <row r="67" spans="1:6" ht="13.5" customHeight="1" x14ac:dyDescent="0.3">
      <c r="A67" s="284">
        <v>76</v>
      </c>
      <c r="B67" s="285">
        <v>44580</v>
      </c>
      <c r="C67" s="286">
        <v>3360.9</v>
      </c>
      <c r="D67" s="303" t="s">
        <v>702</v>
      </c>
      <c r="E67" s="288" t="s">
        <v>618</v>
      </c>
      <c r="F67" s="288"/>
    </row>
    <row r="68" spans="1:6" ht="13.5" customHeight="1" x14ac:dyDescent="0.3">
      <c r="A68" s="284">
        <v>76</v>
      </c>
      <c r="B68" s="285">
        <v>44580</v>
      </c>
      <c r="C68" s="286">
        <v>600</v>
      </c>
      <c r="D68" s="303" t="s">
        <v>703</v>
      </c>
      <c r="E68" s="288" t="s">
        <v>620</v>
      </c>
      <c r="F68" s="288"/>
    </row>
    <row r="69" spans="1:6" ht="19.2" customHeight="1" x14ac:dyDescent="0.3">
      <c r="A69" s="284"/>
      <c r="B69" s="285"/>
      <c r="C69" s="300">
        <f>SUM(C5:C68)</f>
        <v>89596.800000000003</v>
      </c>
      <c r="D69" s="305" t="s">
        <v>635</v>
      </c>
      <c r="E69" s="306">
        <f>SUM(C69)</f>
        <v>89596.800000000003</v>
      </c>
      <c r="F69" s="288"/>
    </row>
    <row r="70" spans="1:6" ht="13.5" customHeight="1" x14ac:dyDescent="0.3">
      <c r="A70" s="284"/>
      <c r="B70" s="285"/>
      <c r="C70" s="300"/>
      <c r="D70" s="307"/>
      <c r="E70" s="308"/>
      <c r="F70" s="288"/>
    </row>
    <row r="71" spans="1:6" ht="13.5" customHeight="1" x14ac:dyDescent="0.3">
      <c r="A71" s="284"/>
      <c r="B71" s="285"/>
      <c r="C71" s="286"/>
      <c r="D71" s="301"/>
      <c r="E71" s="288"/>
      <c r="F71" s="288"/>
    </row>
    <row r="72" spans="1:6" ht="13.5" customHeight="1" x14ac:dyDescent="0.3">
      <c r="A72" s="284"/>
      <c r="B72" s="285"/>
      <c r="C72" s="286"/>
      <c r="D72" s="276" t="s">
        <v>636</v>
      </c>
      <c r="E72" s="288"/>
      <c r="F72" s="288"/>
    </row>
    <row r="73" spans="1:6" ht="13.5" customHeight="1" x14ac:dyDescent="0.3">
      <c r="A73" s="284"/>
      <c r="B73" s="285"/>
      <c r="C73" s="286"/>
      <c r="D73" s="303"/>
      <c r="E73" s="288"/>
      <c r="F73" s="288"/>
    </row>
    <row r="74" spans="1:6" ht="13.5" customHeight="1" x14ac:dyDescent="0.3">
      <c r="A74" s="284"/>
      <c r="B74" s="285"/>
      <c r="C74" s="300">
        <f>SUM(C73:C73)</f>
        <v>0</v>
      </c>
      <c r="D74" s="304"/>
      <c r="E74" s="288"/>
      <c r="F74" s="288"/>
    </row>
    <row r="75" spans="1:6" ht="13.5" customHeight="1" x14ac:dyDescent="0.3">
      <c r="A75" s="284"/>
      <c r="B75" s="285"/>
      <c r="C75" s="309"/>
      <c r="D75" s="310"/>
      <c r="E75" s="288"/>
      <c r="F75" s="288"/>
    </row>
    <row r="76" spans="1:6" ht="13.5" customHeight="1" x14ac:dyDescent="0.3">
      <c r="A76" s="284"/>
      <c r="B76" s="285"/>
      <c r="C76" s="309"/>
      <c r="D76" s="301"/>
      <c r="E76" s="288"/>
      <c r="F76" s="288"/>
    </row>
    <row r="77" spans="1:6" ht="13.5" customHeight="1" x14ac:dyDescent="0.3">
      <c r="A77" s="284"/>
      <c r="B77" s="285"/>
      <c r="C77" s="309"/>
      <c r="D77" s="301"/>
      <c r="E77" s="288"/>
      <c r="F77" s="288"/>
    </row>
    <row r="78" spans="1:6" ht="13.5" customHeight="1" x14ac:dyDescent="0.3">
      <c r="A78" s="284"/>
      <c r="B78" s="285"/>
      <c r="C78" s="309"/>
      <c r="D78" s="301"/>
      <c r="E78" s="288"/>
      <c r="F78" s="288"/>
    </row>
    <row r="79" spans="1:6" x14ac:dyDescent="0.3">
      <c r="A79" s="284"/>
      <c r="B79" s="285"/>
      <c r="C79" s="309"/>
      <c r="D79" s="301"/>
      <c r="E79" s="288"/>
      <c r="F79" s="288"/>
    </row>
    <row r="80" spans="1:6" hidden="1" x14ac:dyDescent="0.3">
      <c r="A80" s="284"/>
      <c r="B80" s="285"/>
      <c r="C80" s="309"/>
      <c r="D80" s="310"/>
      <c r="E80" s="288"/>
      <c r="F80" s="288"/>
    </row>
    <row r="81" spans="1:6" hidden="1" x14ac:dyDescent="0.3">
      <c r="A81" s="284"/>
      <c r="B81" s="285"/>
      <c r="C81" s="309"/>
      <c r="D81" s="301"/>
      <c r="E81" s="288"/>
      <c r="F81" s="288"/>
    </row>
    <row r="82" spans="1:6" hidden="1" x14ac:dyDescent="0.3">
      <c r="A82" s="284"/>
      <c r="B82" s="285"/>
      <c r="C82" s="309"/>
      <c r="D82" s="301"/>
      <c r="E82" s="288"/>
      <c r="F82" s="288"/>
    </row>
    <row r="83" spans="1:6" hidden="1" x14ac:dyDescent="0.3">
      <c r="A83" s="284"/>
      <c r="B83" s="285"/>
      <c r="C83" s="309"/>
      <c r="D83" s="301"/>
      <c r="E83" s="288"/>
      <c r="F83" s="288"/>
    </row>
    <row r="84" spans="1:6" hidden="1" x14ac:dyDescent="0.3">
      <c r="A84" s="284"/>
      <c r="B84" s="285"/>
      <c r="C84" s="309"/>
      <c r="D84" s="310"/>
      <c r="E84" s="288"/>
      <c r="F84" s="288"/>
    </row>
    <row r="85" spans="1:6" hidden="1" x14ac:dyDescent="0.3">
      <c r="A85" s="284"/>
      <c r="B85" s="285"/>
      <c r="C85" s="309"/>
      <c r="D85" s="301"/>
      <c r="E85" s="288"/>
      <c r="F85" s="288"/>
    </row>
    <row r="86" spans="1:6" hidden="1" x14ac:dyDescent="0.3">
      <c r="A86" s="284"/>
      <c r="B86" s="285"/>
      <c r="C86" s="309"/>
      <c r="D86" s="301"/>
      <c r="E86" s="288"/>
      <c r="F86" s="288"/>
    </row>
    <row r="87" spans="1:6" hidden="1" x14ac:dyDescent="0.3">
      <c r="A87" s="284"/>
      <c r="B87" s="285"/>
      <c r="C87" s="309"/>
      <c r="D87" s="301"/>
      <c r="E87" s="288"/>
      <c r="F87" s="288"/>
    </row>
    <row r="88" spans="1:6" hidden="1" x14ac:dyDescent="0.3">
      <c r="A88" s="284"/>
      <c r="B88" s="285"/>
      <c r="C88" s="309"/>
      <c r="D88" s="310"/>
      <c r="E88" s="288"/>
      <c r="F88" s="288"/>
    </row>
    <row r="89" spans="1:6" hidden="1" x14ac:dyDescent="0.3">
      <c r="A89" s="284"/>
      <c r="B89" s="285"/>
      <c r="C89" s="309"/>
      <c r="D89" s="311"/>
      <c r="E89" s="288"/>
      <c r="F89" s="288"/>
    </row>
    <row r="90" spans="1:6" hidden="1" x14ac:dyDescent="0.3">
      <c r="A90" s="284"/>
      <c r="B90" s="285"/>
      <c r="C90" s="309"/>
      <c r="D90" s="311"/>
      <c r="E90" s="288"/>
      <c r="F90" s="288"/>
    </row>
    <row r="91" spans="1:6" hidden="1" x14ac:dyDescent="0.3">
      <c r="A91" s="284"/>
      <c r="B91" s="285"/>
      <c r="C91" s="309"/>
      <c r="D91" s="311"/>
      <c r="E91" s="288"/>
      <c r="F91" s="288"/>
    </row>
    <row r="92" spans="1:6" hidden="1" x14ac:dyDescent="0.3">
      <c r="A92" s="284"/>
      <c r="B92" s="285"/>
      <c r="C92" s="309"/>
      <c r="D92" s="310"/>
      <c r="E92" s="288"/>
      <c r="F92" s="288"/>
    </row>
    <row r="93" spans="1:6" hidden="1" x14ac:dyDescent="0.3">
      <c r="A93" s="284"/>
      <c r="B93" s="285"/>
      <c r="C93" s="301"/>
      <c r="D93" s="288"/>
      <c r="E93" s="288"/>
      <c r="F93" s="301"/>
    </row>
    <row r="94" spans="1:6" hidden="1" x14ac:dyDescent="0.3">
      <c r="A94" s="284"/>
      <c r="B94" s="285"/>
      <c r="C94" s="301"/>
      <c r="D94" s="288"/>
      <c r="E94" s="288"/>
      <c r="F94" s="301"/>
    </row>
    <row r="95" spans="1:6" hidden="1" x14ac:dyDescent="0.3">
      <c r="A95" s="284"/>
      <c r="B95" s="285"/>
      <c r="C95" s="301"/>
      <c r="D95" s="288"/>
      <c r="E95" s="288"/>
      <c r="F95" s="301"/>
    </row>
    <row r="96" spans="1:6" hidden="1" x14ac:dyDescent="0.3">
      <c r="A96" s="284"/>
      <c r="B96" s="285"/>
      <c r="C96" s="306"/>
      <c r="D96" s="288"/>
      <c r="E96" s="288"/>
      <c r="F96" s="301"/>
    </row>
    <row r="97" spans="1:6" hidden="1" x14ac:dyDescent="0.3">
      <c r="A97" s="284"/>
      <c r="B97" s="285"/>
      <c r="C97" s="309"/>
      <c r="D97" s="312"/>
      <c r="E97" s="288"/>
      <c r="F97" s="301"/>
    </row>
    <row r="98" spans="1:6" s="299" customFormat="1" hidden="1" x14ac:dyDescent="0.3">
      <c r="A98" s="313"/>
      <c r="B98" s="314"/>
      <c r="C98" s="308"/>
      <c r="D98" s="308"/>
      <c r="E98" s="306"/>
      <c r="F98" s="315"/>
    </row>
    <row r="99" spans="1:6" hidden="1" x14ac:dyDescent="0.3">
      <c r="A99" s="284"/>
      <c r="B99" s="285"/>
      <c r="C99" s="309"/>
      <c r="D99" s="288"/>
      <c r="E99" s="288"/>
      <c r="F99" s="301"/>
    </row>
    <row r="100" spans="1:6" hidden="1" x14ac:dyDescent="0.3">
      <c r="A100" s="284"/>
      <c r="B100" s="284"/>
      <c r="C100" s="309"/>
      <c r="D100" s="301"/>
      <c r="E100" s="288"/>
      <c r="F100" s="288"/>
    </row>
    <row r="101" spans="1:6" s="299" customFormat="1" hidden="1" x14ac:dyDescent="0.3">
      <c r="A101" s="313"/>
      <c r="B101" s="313"/>
      <c r="C101" s="308"/>
      <c r="D101" s="307"/>
      <c r="E101" s="308"/>
      <c r="F101" s="305"/>
    </row>
    <row r="102" spans="1:6" hidden="1" x14ac:dyDescent="0.3">
      <c r="A102" s="284"/>
      <c r="B102" s="285"/>
      <c r="C102" s="309"/>
      <c r="D102" s="301"/>
      <c r="E102" s="288"/>
      <c r="F102" s="288"/>
    </row>
    <row r="103" spans="1:6" hidden="1" x14ac:dyDescent="0.3">
      <c r="A103" s="284"/>
      <c r="B103" s="285"/>
      <c r="C103" s="309"/>
      <c r="D103" s="301"/>
      <c r="E103" s="288"/>
      <c r="F103" s="288"/>
    </row>
    <row r="104" spans="1:6" hidden="1" x14ac:dyDescent="0.3">
      <c r="A104" s="284"/>
      <c r="B104" s="285"/>
      <c r="C104" s="309"/>
      <c r="D104" s="301"/>
      <c r="E104" s="288"/>
      <c r="F104" s="288"/>
    </row>
    <row r="105" spans="1:6" hidden="1" x14ac:dyDescent="0.3">
      <c r="A105" s="284"/>
      <c r="B105" s="285"/>
      <c r="C105" s="309"/>
      <c r="D105" s="301"/>
      <c r="E105" s="288"/>
      <c r="F105" s="288"/>
    </row>
    <row r="106" spans="1:6" s="299" customFormat="1" hidden="1" x14ac:dyDescent="0.3">
      <c r="A106" s="313"/>
      <c r="B106" s="314"/>
      <c r="C106" s="308"/>
      <c r="D106" s="307"/>
      <c r="E106" s="308"/>
      <c r="F106" s="305"/>
    </row>
    <row r="107" spans="1:6" hidden="1" x14ac:dyDescent="0.3">
      <c r="A107" s="284"/>
      <c r="B107" s="285"/>
      <c r="C107" s="309"/>
      <c r="D107" s="301"/>
      <c r="E107" s="311"/>
      <c r="F107" s="288"/>
    </row>
    <row r="108" spans="1:6" hidden="1" x14ac:dyDescent="0.3">
      <c r="A108" s="284"/>
      <c r="B108" s="285"/>
      <c r="C108" s="309"/>
      <c r="D108" s="301"/>
      <c r="E108" s="311"/>
      <c r="F108" s="288"/>
    </row>
    <row r="109" spans="1:6" hidden="1" x14ac:dyDescent="0.3">
      <c r="A109" s="284"/>
      <c r="B109" s="285"/>
      <c r="C109" s="308"/>
      <c r="D109" s="301"/>
      <c r="E109" s="311"/>
      <c r="F109" s="288"/>
    </row>
    <row r="110" spans="1:6" s="299" customFormat="1" hidden="1" x14ac:dyDescent="0.3">
      <c r="A110" s="313"/>
      <c r="B110" s="313"/>
      <c r="C110" s="308"/>
      <c r="D110" s="307"/>
      <c r="E110" s="308"/>
      <c r="F110" s="305"/>
    </row>
    <row r="111" spans="1:6" hidden="1" x14ac:dyDescent="0.3">
      <c r="A111" s="284"/>
      <c r="B111" s="285"/>
      <c r="C111" s="309"/>
      <c r="D111" s="301"/>
      <c r="E111" s="311"/>
      <c r="F111" s="288"/>
    </row>
    <row r="112" spans="1:6" hidden="1" x14ac:dyDescent="0.3">
      <c r="A112" s="284"/>
      <c r="B112" s="285"/>
      <c r="C112" s="309"/>
      <c r="D112" s="301"/>
      <c r="E112" s="311"/>
      <c r="F112" s="288"/>
    </row>
    <row r="113" spans="1:6" s="299" customFormat="1" hidden="1" x14ac:dyDescent="0.3">
      <c r="A113" s="313"/>
      <c r="B113" s="314"/>
      <c r="C113" s="308"/>
      <c r="D113" s="307"/>
      <c r="E113" s="308"/>
      <c r="F113" s="305"/>
    </row>
    <row r="114" spans="1:6" hidden="1" x14ac:dyDescent="0.3">
      <c r="A114" s="284"/>
      <c r="B114" s="285"/>
      <c r="C114" s="309"/>
      <c r="D114" s="288"/>
      <c r="E114" s="311"/>
      <c r="F114" s="288"/>
    </row>
    <row r="115" spans="1:6" s="316" customFormat="1" hidden="1" x14ac:dyDescent="0.3">
      <c r="A115" s="288"/>
      <c r="B115" s="288"/>
      <c r="C115" s="309"/>
      <c r="D115" s="288"/>
      <c r="E115" s="311"/>
      <c r="F115" s="288"/>
    </row>
    <row r="116" spans="1:6" s="299" customFormat="1" hidden="1" x14ac:dyDescent="0.3">
      <c r="A116" s="313"/>
      <c r="B116" s="314"/>
      <c r="C116" s="308"/>
      <c r="D116" s="307"/>
      <c r="E116" s="308"/>
      <c r="F116" s="305"/>
    </row>
    <row r="117" spans="1:6" hidden="1" x14ac:dyDescent="0.3">
      <c r="A117" s="284"/>
      <c r="B117" s="285"/>
      <c r="C117" s="309"/>
      <c r="D117" s="301"/>
      <c r="E117" s="311"/>
      <c r="F117" s="288"/>
    </row>
    <row r="118" spans="1:6" hidden="1" x14ac:dyDescent="0.3">
      <c r="A118" s="284"/>
      <c r="B118" s="285"/>
      <c r="C118" s="309"/>
      <c r="D118" s="301"/>
      <c r="E118" s="311"/>
      <c r="F118" s="288"/>
    </row>
    <row r="119" spans="1:6" s="299" customFormat="1" hidden="1" x14ac:dyDescent="0.3">
      <c r="A119" s="313"/>
      <c r="B119" s="314"/>
      <c r="C119" s="308"/>
      <c r="D119" s="307"/>
      <c r="E119" s="308"/>
      <c r="F119" s="305"/>
    </row>
    <row r="120" spans="1:6" hidden="1" x14ac:dyDescent="0.3">
      <c r="A120" s="284"/>
      <c r="B120" s="285"/>
      <c r="C120" s="309"/>
      <c r="D120" s="301"/>
      <c r="E120" s="311"/>
      <c r="F120" s="288"/>
    </row>
    <row r="121" spans="1:6" hidden="1" x14ac:dyDescent="0.3">
      <c r="A121" s="284"/>
      <c r="B121" s="285"/>
      <c r="C121" s="309"/>
      <c r="D121" s="301"/>
      <c r="E121" s="311"/>
      <c r="F121" s="288"/>
    </row>
    <row r="122" spans="1:6" hidden="1" x14ac:dyDescent="0.3">
      <c r="A122" s="284"/>
      <c r="B122" s="285"/>
      <c r="C122" s="309"/>
      <c r="D122" s="301"/>
      <c r="E122" s="311"/>
      <c r="F122" s="288"/>
    </row>
    <row r="123" spans="1:6" hidden="1" x14ac:dyDescent="0.3">
      <c r="A123" s="284"/>
      <c r="B123" s="285"/>
      <c r="C123" s="309"/>
      <c r="D123" s="288"/>
      <c r="E123" s="311"/>
      <c r="F123" s="288"/>
    </row>
    <row r="124" spans="1:6" hidden="1" x14ac:dyDescent="0.3">
      <c r="A124" s="284"/>
      <c r="B124" s="285"/>
      <c r="C124" s="309"/>
      <c r="D124" s="288"/>
      <c r="E124" s="311"/>
      <c r="F124" s="288"/>
    </row>
    <row r="125" spans="1:6" hidden="1" x14ac:dyDescent="0.3">
      <c r="A125" s="284"/>
      <c r="B125" s="285"/>
      <c r="C125" s="309"/>
      <c r="D125" s="288"/>
      <c r="E125" s="311"/>
      <c r="F125" s="288"/>
    </row>
    <row r="126" spans="1:6" s="299" customFormat="1" hidden="1" x14ac:dyDescent="0.3">
      <c r="A126" s="313"/>
      <c r="B126" s="314"/>
      <c r="C126" s="308"/>
      <c r="D126" s="315"/>
      <c r="E126" s="308"/>
      <c r="F126" s="305"/>
    </row>
    <row r="127" spans="1:6" hidden="1" x14ac:dyDescent="0.3">
      <c r="A127" s="284"/>
      <c r="B127" s="285"/>
      <c r="C127" s="309"/>
      <c r="D127" s="288"/>
      <c r="E127" s="311"/>
      <c r="F127" s="288"/>
    </row>
    <row r="128" spans="1:6" hidden="1" x14ac:dyDescent="0.3">
      <c r="A128" s="284"/>
      <c r="B128" s="285"/>
      <c r="C128" s="309"/>
      <c r="D128" s="288"/>
      <c r="E128" s="311"/>
      <c r="F128" s="288"/>
    </row>
    <row r="129" spans="1:6" hidden="1" x14ac:dyDescent="0.3">
      <c r="A129" s="284"/>
      <c r="B129" s="285"/>
      <c r="C129" s="309"/>
      <c r="D129" s="288"/>
      <c r="E129" s="311"/>
      <c r="F129" s="288"/>
    </row>
    <row r="130" spans="1:6" hidden="1" x14ac:dyDescent="0.3">
      <c r="A130" s="284"/>
      <c r="B130" s="285"/>
      <c r="C130" s="309"/>
      <c r="D130" s="288"/>
      <c r="E130" s="311"/>
      <c r="F130" s="288"/>
    </row>
    <row r="131" spans="1:6" hidden="1" x14ac:dyDescent="0.3">
      <c r="A131" s="284"/>
      <c r="B131" s="285"/>
      <c r="C131" s="309"/>
      <c r="D131" s="301"/>
      <c r="E131" s="311"/>
      <c r="F131" s="288"/>
    </row>
    <row r="132" spans="1:6" hidden="1" x14ac:dyDescent="0.3">
      <c r="A132" s="284"/>
      <c r="B132" s="285"/>
      <c r="C132" s="309"/>
      <c r="D132" s="301"/>
      <c r="E132" s="311"/>
      <c r="F132" s="288"/>
    </row>
    <row r="133" spans="1:6" s="299" customFormat="1" hidden="1" x14ac:dyDescent="0.3">
      <c r="A133" s="313"/>
      <c r="B133" s="314"/>
      <c r="C133" s="308"/>
      <c r="D133" s="315"/>
      <c r="E133" s="308"/>
      <c r="F133" s="305"/>
    </row>
    <row r="134" spans="1:6" hidden="1" x14ac:dyDescent="0.3">
      <c r="A134" s="284"/>
      <c r="B134" s="285"/>
      <c r="C134" s="309"/>
      <c r="D134" s="301"/>
      <c r="E134" s="311"/>
      <c r="F134" s="288"/>
    </row>
    <row r="135" spans="1:6" hidden="1" x14ac:dyDescent="0.3">
      <c r="A135" s="284"/>
      <c r="B135" s="285"/>
      <c r="C135" s="309"/>
      <c r="D135" s="301"/>
      <c r="E135" s="288"/>
      <c r="F135" s="288"/>
    </row>
    <row r="136" spans="1:6" hidden="1" x14ac:dyDescent="0.3">
      <c r="A136" s="284"/>
      <c r="B136" s="285"/>
      <c r="C136" s="309"/>
      <c r="D136" s="301"/>
      <c r="E136" s="288"/>
      <c r="F136" s="288"/>
    </row>
    <row r="137" spans="1:6" hidden="1" x14ac:dyDescent="0.3">
      <c r="A137" s="284"/>
      <c r="B137" s="285"/>
      <c r="C137" s="309"/>
      <c r="D137" s="301"/>
      <c r="E137" s="288"/>
      <c r="F137" s="288"/>
    </row>
    <row r="138" spans="1:6" hidden="1" x14ac:dyDescent="0.3">
      <c r="A138" s="284"/>
      <c r="B138" s="285"/>
      <c r="C138" s="309"/>
      <c r="D138" s="301"/>
      <c r="E138" s="288"/>
      <c r="F138" s="288"/>
    </row>
    <row r="139" spans="1:6" hidden="1" x14ac:dyDescent="0.3">
      <c r="A139" s="284"/>
      <c r="B139" s="285"/>
      <c r="C139" s="309"/>
      <c r="D139" s="301"/>
      <c r="E139" s="288"/>
      <c r="F139" s="288"/>
    </row>
    <row r="140" spans="1:6" hidden="1" x14ac:dyDescent="0.3">
      <c r="A140" s="284"/>
      <c r="B140" s="285"/>
      <c r="C140" s="309"/>
      <c r="D140" s="301"/>
      <c r="E140" s="288"/>
      <c r="F140" s="288"/>
    </row>
    <row r="141" spans="1:6" hidden="1" x14ac:dyDescent="0.3">
      <c r="A141" s="284"/>
      <c r="B141" s="285"/>
      <c r="C141" s="309"/>
      <c r="D141" s="301"/>
      <c r="E141" s="288"/>
      <c r="F141" s="288"/>
    </row>
    <row r="142" spans="1:6" hidden="1" x14ac:dyDescent="0.3">
      <c r="A142" s="284"/>
      <c r="B142" s="285"/>
      <c r="C142" s="309"/>
      <c r="D142" s="301"/>
      <c r="E142" s="288"/>
      <c r="F142" s="288"/>
    </row>
    <row r="143" spans="1:6" hidden="1" x14ac:dyDescent="0.3">
      <c r="A143" s="284"/>
      <c r="B143" s="285"/>
      <c r="C143" s="309"/>
      <c r="D143" s="301"/>
      <c r="E143" s="288"/>
      <c r="F143" s="288"/>
    </row>
    <row r="144" spans="1:6" hidden="1" x14ac:dyDescent="0.3">
      <c r="A144" s="284"/>
      <c r="B144" s="285"/>
      <c r="C144" s="309"/>
      <c r="D144" s="301"/>
      <c r="E144" s="288"/>
      <c r="F144" s="288"/>
    </row>
    <row r="145" spans="1:6" hidden="1" x14ac:dyDescent="0.3">
      <c r="A145" s="284"/>
      <c r="B145" s="285"/>
      <c r="C145" s="309"/>
      <c r="D145" s="301"/>
      <c r="E145" s="288"/>
      <c r="F145" s="288"/>
    </row>
    <row r="146" spans="1:6" hidden="1" x14ac:dyDescent="0.3">
      <c r="A146" s="284"/>
      <c r="B146" s="285"/>
      <c r="C146" s="309"/>
      <c r="D146" s="301"/>
      <c r="E146" s="288"/>
      <c r="F146" s="288"/>
    </row>
    <row r="147" spans="1:6" hidden="1" x14ac:dyDescent="0.3">
      <c r="A147" s="284"/>
      <c r="B147" s="285"/>
      <c r="C147" s="309"/>
      <c r="D147" s="301"/>
      <c r="E147" s="288"/>
      <c r="F147" s="288"/>
    </row>
    <row r="148" spans="1:6" hidden="1" x14ac:dyDescent="0.3">
      <c r="A148" s="284"/>
      <c r="B148" s="285"/>
      <c r="C148" s="309"/>
      <c r="D148" s="301"/>
      <c r="E148" s="288"/>
      <c r="F148" s="288"/>
    </row>
    <row r="149" spans="1:6" hidden="1" x14ac:dyDescent="0.3">
      <c r="A149" s="284"/>
      <c r="B149" s="285"/>
      <c r="C149" s="309"/>
      <c r="D149" s="301"/>
      <c r="E149" s="288"/>
      <c r="F149" s="288"/>
    </row>
    <row r="150" spans="1:6" hidden="1" x14ac:dyDescent="0.3">
      <c r="A150" s="284"/>
      <c r="B150" s="285"/>
      <c r="C150" s="309"/>
      <c r="D150" s="301"/>
      <c r="E150" s="288"/>
      <c r="F150" s="288"/>
    </row>
    <row r="151" spans="1:6" hidden="1" x14ac:dyDescent="0.3">
      <c r="A151" s="284"/>
      <c r="B151" s="285"/>
      <c r="C151" s="309"/>
      <c r="D151" s="301"/>
      <c r="E151" s="288"/>
      <c r="F151" s="288"/>
    </row>
    <row r="152" spans="1:6" hidden="1" x14ac:dyDescent="0.3">
      <c r="A152" s="284"/>
      <c r="B152" s="285"/>
      <c r="C152" s="309"/>
      <c r="D152" s="301"/>
      <c r="E152" s="288"/>
      <c r="F152" s="288"/>
    </row>
    <row r="153" spans="1:6" hidden="1" x14ac:dyDescent="0.3">
      <c r="A153" s="284"/>
      <c r="B153" s="285"/>
      <c r="C153" s="309"/>
      <c r="D153" s="301"/>
      <c r="E153" s="288"/>
      <c r="F153" s="288"/>
    </row>
    <row r="154" spans="1:6" hidden="1" x14ac:dyDescent="0.3">
      <c r="A154" s="284"/>
      <c r="B154" s="285"/>
      <c r="C154" s="309"/>
      <c r="D154" s="301"/>
      <c r="E154" s="288"/>
      <c r="F154" s="288"/>
    </row>
    <row r="155" spans="1:6" hidden="1" x14ac:dyDescent="0.3">
      <c r="A155" s="284"/>
      <c r="B155" s="285"/>
      <c r="C155" s="309"/>
      <c r="D155" s="301"/>
      <c r="E155" s="288"/>
      <c r="F155" s="288"/>
    </row>
    <row r="156" spans="1:6" hidden="1" x14ac:dyDescent="0.3">
      <c r="A156" s="284"/>
      <c r="B156" s="285"/>
      <c r="C156" s="309"/>
      <c r="D156" s="301"/>
      <c r="E156" s="288"/>
      <c r="F156" s="288"/>
    </row>
    <row r="157" spans="1:6" hidden="1" x14ac:dyDescent="0.3">
      <c r="A157" s="284"/>
      <c r="B157" s="285"/>
      <c r="C157" s="309"/>
      <c r="D157" s="301"/>
      <c r="E157" s="288"/>
      <c r="F157" s="288"/>
    </row>
    <row r="158" spans="1:6" hidden="1" x14ac:dyDescent="0.3">
      <c r="A158" s="284"/>
      <c r="B158" s="285"/>
      <c r="C158" s="309"/>
      <c r="D158" s="301"/>
      <c r="E158" s="288"/>
      <c r="F158" s="288"/>
    </row>
    <row r="159" spans="1:6" hidden="1" x14ac:dyDescent="0.3">
      <c r="A159" s="284"/>
      <c r="B159" s="285"/>
      <c r="C159" s="309"/>
      <c r="D159" s="301"/>
      <c r="E159" s="288"/>
      <c r="F159" s="288"/>
    </row>
    <row r="160" spans="1:6" hidden="1" x14ac:dyDescent="0.3">
      <c r="A160" s="284"/>
      <c r="B160" s="285"/>
      <c r="C160" s="309"/>
      <c r="D160" s="301"/>
      <c r="E160" s="288"/>
      <c r="F160" s="288"/>
    </row>
    <row r="161" spans="1:6" hidden="1" x14ac:dyDescent="0.3">
      <c r="A161" s="284"/>
      <c r="B161" s="285"/>
      <c r="C161" s="309"/>
      <c r="D161" s="301"/>
      <c r="E161" s="288"/>
      <c r="F161" s="288"/>
    </row>
    <row r="162" spans="1:6" hidden="1" x14ac:dyDescent="0.3">
      <c r="A162" s="284"/>
      <c r="B162" s="285"/>
      <c r="C162" s="309"/>
      <c r="D162" s="301"/>
      <c r="E162" s="288"/>
      <c r="F162" s="288"/>
    </row>
    <row r="163" spans="1:6" hidden="1" x14ac:dyDescent="0.3">
      <c r="A163" s="284"/>
      <c r="B163" s="285"/>
      <c r="C163" s="309"/>
      <c r="D163" s="301"/>
      <c r="E163" s="288"/>
      <c r="F163" s="288"/>
    </row>
    <row r="164" spans="1:6" hidden="1" x14ac:dyDescent="0.3">
      <c r="A164" s="284"/>
      <c r="B164" s="285"/>
      <c r="C164" s="309"/>
      <c r="D164" s="301"/>
      <c r="E164" s="288"/>
      <c r="F164" s="288"/>
    </row>
    <row r="165" spans="1:6" hidden="1" x14ac:dyDescent="0.3">
      <c r="A165" s="284"/>
      <c r="B165" s="285"/>
      <c r="C165" s="309"/>
      <c r="D165" s="301"/>
      <c r="E165" s="311"/>
      <c r="F165" s="288"/>
    </row>
    <row r="166" spans="1:6" hidden="1" x14ac:dyDescent="0.3">
      <c r="A166" s="284"/>
      <c r="B166" s="285"/>
      <c r="C166" s="308"/>
      <c r="D166" s="307"/>
      <c r="E166" s="308"/>
      <c r="F166" s="288"/>
    </row>
    <row r="167" spans="1:6" hidden="1" x14ac:dyDescent="0.3">
      <c r="A167" s="284"/>
      <c r="B167" s="285"/>
      <c r="C167" s="309"/>
      <c r="D167" s="301"/>
      <c r="E167" s="288"/>
      <c r="F167" s="288"/>
    </row>
    <row r="168" spans="1:6" hidden="1" x14ac:dyDescent="0.3">
      <c r="A168" s="284"/>
      <c r="B168" s="285"/>
      <c r="C168" s="309"/>
      <c r="D168" s="301"/>
      <c r="E168" s="288"/>
      <c r="F168" s="288"/>
    </row>
    <row r="169" spans="1:6" hidden="1" x14ac:dyDescent="0.3">
      <c r="A169" s="284"/>
      <c r="B169" s="285"/>
      <c r="C169" s="309"/>
      <c r="D169" s="301"/>
      <c r="E169" s="288"/>
      <c r="F169" s="288"/>
    </row>
    <row r="170" spans="1:6" hidden="1" x14ac:dyDescent="0.3">
      <c r="A170" s="284"/>
      <c r="B170" s="285"/>
      <c r="C170" s="309"/>
      <c r="D170" s="301"/>
      <c r="E170" s="288"/>
      <c r="F170" s="288"/>
    </row>
    <row r="171" spans="1:6" s="299" customFormat="1" hidden="1" x14ac:dyDescent="0.3">
      <c r="A171" s="313"/>
      <c r="B171" s="314"/>
      <c r="C171" s="308"/>
      <c r="D171" s="307"/>
      <c r="E171" s="308"/>
      <c r="F171" s="305"/>
    </row>
    <row r="172" spans="1:6" hidden="1" x14ac:dyDescent="0.3">
      <c r="A172" s="284"/>
      <c r="B172" s="285"/>
      <c r="C172" s="309"/>
      <c r="D172" s="301"/>
      <c r="E172" s="288"/>
      <c r="F172" s="288"/>
    </row>
    <row r="173" spans="1:6" s="299" customFormat="1" hidden="1" x14ac:dyDescent="0.3">
      <c r="A173" s="313"/>
      <c r="B173" s="314"/>
      <c r="C173" s="308"/>
      <c r="D173" s="307"/>
      <c r="E173" s="308"/>
      <c r="F173" s="305"/>
    </row>
    <row r="174" spans="1:6" hidden="1" x14ac:dyDescent="0.3">
      <c r="A174" s="284"/>
      <c r="B174" s="285"/>
      <c r="C174" s="309"/>
      <c r="D174" s="301"/>
      <c r="E174" s="288"/>
      <c r="F174" s="288"/>
    </row>
    <row r="175" spans="1:6" hidden="1" x14ac:dyDescent="0.3">
      <c r="A175" s="284"/>
      <c r="B175" s="285"/>
      <c r="C175" s="309"/>
      <c r="D175" s="301"/>
      <c r="E175" s="288"/>
      <c r="F175" s="288"/>
    </row>
    <row r="176" spans="1:6" hidden="1" x14ac:dyDescent="0.3">
      <c r="A176" s="284"/>
      <c r="B176" s="285"/>
      <c r="C176" s="309"/>
      <c r="D176" s="301"/>
      <c r="E176" s="288"/>
      <c r="F176" s="288"/>
    </row>
    <row r="177" spans="1:6" hidden="1" x14ac:dyDescent="0.3">
      <c r="A177" s="284"/>
      <c r="B177" s="285"/>
      <c r="C177" s="309"/>
      <c r="D177" s="301"/>
      <c r="E177" s="288"/>
      <c r="F177" s="288"/>
    </row>
    <row r="178" spans="1:6" hidden="1" x14ac:dyDescent="0.3">
      <c r="A178" s="284"/>
      <c r="B178" s="285"/>
      <c r="C178" s="309"/>
      <c r="D178" s="301"/>
      <c r="E178" s="288"/>
      <c r="F178" s="288"/>
    </row>
    <row r="179" spans="1:6" hidden="1" x14ac:dyDescent="0.3">
      <c r="A179" s="284"/>
      <c r="B179" s="285"/>
      <c r="C179" s="309"/>
      <c r="D179" s="301"/>
      <c r="E179" s="288"/>
      <c r="F179" s="288"/>
    </row>
    <row r="180" spans="1:6" s="299" customFormat="1" hidden="1" x14ac:dyDescent="0.3">
      <c r="A180" s="313"/>
      <c r="B180" s="314"/>
      <c r="C180" s="308"/>
      <c r="D180" s="307"/>
      <c r="E180" s="308"/>
      <c r="F180" s="305"/>
    </row>
    <row r="181" spans="1:6" hidden="1" x14ac:dyDescent="0.3">
      <c r="A181" s="284"/>
      <c r="B181" s="285"/>
      <c r="C181" s="309"/>
      <c r="D181" s="288"/>
      <c r="E181" s="311"/>
      <c r="F181" s="288"/>
    </row>
    <row r="182" spans="1:6" s="299" customFormat="1" hidden="1" x14ac:dyDescent="0.3">
      <c r="A182" s="284"/>
      <c r="B182" s="285"/>
      <c r="C182" s="308"/>
      <c r="D182" s="288"/>
      <c r="E182" s="311"/>
      <c r="F182" s="305"/>
    </row>
    <row r="183" spans="1:6" s="299" customFormat="1" hidden="1" x14ac:dyDescent="0.3">
      <c r="A183" s="313"/>
      <c r="B183" s="314"/>
      <c r="C183" s="308"/>
      <c r="D183" s="307"/>
      <c r="E183" s="308"/>
      <c r="F183" s="305"/>
    </row>
    <row r="184" spans="1:6" s="317" customFormat="1" hidden="1" x14ac:dyDescent="0.3">
      <c r="A184" s="305"/>
      <c r="B184" s="305"/>
      <c r="C184" s="308"/>
      <c r="D184" s="307"/>
      <c r="E184" s="308"/>
      <c r="F184" s="305"/>
    </row>
    <row r="185" spans="1:6" s="316" customFormat="1" hidden="1" x14ac:dyDescent="0.3">
      <c r="A185" s="318"/>
      <c r="B185" s="319"/>
      <c r="C185" s="309"/>
      <c r="D185" s="288"/>
      <c r="E185" s="311"/>
      <c r="F185" s="288"/>
    </row>
    <row r="186" spans="1:6" s="316" customFormat="1" hidden="1" x14ac:dyDescent="0.3">
      <c r="A186" s="288"/>
      <c r="B186" s="288"/>
      <c r="C186" s="309"/>
      <c r="D186" s="288"/>
      <c r="E186" s="311"/>
      <c r="F186" s="288"/>
    </row>
    <row r="187" spans="1:6" s="317" customFormat="1" hidden="1" x14ac:dyDescent="0.3">
      <c r="A187" s="305"/>
      <c r="B187" s="305"/>
      <c r="C187" s="308"/>
      <c r="D187" s="307"/>
      <c r="E187" s="308"/>
      <c r="F187" s="305"/>
    </row>
    <row r="188" spans="1:6" s="316" customFormat="1" hidden="1" x14ac:dyDescent="0.3">
      <c r="A188" s="284"/>
      <c r="B188" s="319"/>
      <c r="C188" s="309"/>
      <c r="D188" s="288"/>
      <c r="E188" s="311"/>
      <c r="F188" s="288"/>
    </row>
    <row r="189" spans="1:6" s="316" customFormat="1" ht="13.5" hidden="1" customHeight="1" x14ac:dyDescent="0.3">
      <c r="A189" s="288"/>
      <c r="B189" s="288"/>
      <c r="C189" s="309"/>
      <c r="D189" s="288"/>
      <c r="E189" s="311"/>
      <c r="F189" s="288"/>
    </row>
    <row r="190" spans="1:6" s="317" customFormat="1" ht="13.5" hidden="1" customHeight="1" x14ac:dyDescent="0.3">
      <c r="A190" s="305"/>
      <c r="B190" s="305"/>
      <c r="C190" s="308"/>
      <c r="D190" s="307"/>
      <c r="E190" s="308"/>
      <c r="F190" s="305"/>
    </row>
    <row r="191" spans="1:6" s="316" customFormat="1" ht="13.5" hidden="1" customHeight="1" x14ac:dyDescent="0.3">
      <c r="A191" s="288"/>
      <c r="B191" s="319"/>
      <c r="C191" s="309"/>
      <c r="D191" s="288"/>
      <c r="E191" s="311"/>
      <c r="F191" s="288"/>
    </row>
    <row r="192" spans="1:6" s="316" customFormat="1" ht="13.5" hidden="1" customHeight="1" x14ac:dyDescent="0.3">
      <c r="A192" s="288"/>
      <c r="B192" s="288"/>
      <c r="C192" s="309"/>
      <c r="D192" s="288"/>
      <c r="E192" s="311"/>
      <c r="F192" s="288"/>
    </row>
    <row r="193" spans="1:7" s="316" customFormat="1" ht="13.5" hidden="1" customHeight="1" x14ac:dyDescent="0.3">
      <c r="A193" s="288"/>
      <c r="B193" s="288"/>
      <c r="C193" s="309"/>
      <c r="D193" s="288"/>
      <c r="E193" s="311"/>
      <c r="F193" s="288"/>
    </row>
    <row r="194" spans="1:7" s="317" customFormat="1" hidden="1" x14ac:dyDescent="0.3">
      <c r="A194" s="305"/>
      <c r="B194" s="305"/>
      <c r="C194" s="308"/>
      <c r="D194" s="307"/>
      <c r="E194" s="308"/>
      <c r="F194" s="305"/>
    </row>
    <row r="195" spans="1:7" ht="13.5" hidden="1" customHeight="1" x14ac:dyDescent="0.3">
      <c r="A195" s="320"/>
      <c r="B195" s="320"/>
      <c r="C195" s="321"/>
      <c r="D195" s="322"/>
      <c r="E195" s="321"/>
      <c r="F195" s="323"/>
    </row>
    <row r="196" spans="1:7" hidden="1" x14ac:dyDescent="0.3">
      <c r="A196" s="1751" t="s">
        <v>704</v>
      </c>
      <c r="B196" s="1751"/>
      <c r="C196" s="1751"/>
      <c r="D196" s="1751"/>
      <c r="E196" s="1751"/>
      <c r="F196" s="1751"/>
    </row>
    <row r="197" spans="1:7" hidden="1" x14ac:dyDescent="0.3">
      <c r="A197" s="1751"/>
      <c r="B197" s="1751"/>
      <c r="C197" s="1751"/>
      <c r="D197" s="1751"/>
      <c r="E197" s="1751"/>
      <c r="F197" s="1751"/>
    </row>
    <row r="198" spans="1:7" hidden="1" x14ac:dyDescent="0.3">
      <c r="A198" s="1751"/>
      <c r="B198" s="1751"/>
      <c r="C198" s="1751"/>
      <c r="D198" s="1751"/>
      <c r="E198" s="1751"/>
      <c r="F198" s="1751"/>
      <c r="G198" s="1753"/>
    </row>
    <row r="199" spans="1:7" hidden="1" x14ac:dyDescent="0.3">
      <c r="A199" s="316"/>
      <c r="B199" s="316"/>
      <c r="C199" s="316"/>
      <c r="D199" s="324"/>
      <c r="E199" s="316"/>
      <c r="F199" s="316"/>
    </row>
    <row r="200" spans="1:7" hidden="1" x14ac:dyDescent="0.3">
      <c r="A200" s="1751"/>
      <c r="B200" s="1751"/>
      <c r="C200" s="1751"/>
      <c r="D200" s="1751"/>
      <c r="E200" s="1751"/>
      <c r="F200" s="1751"/>
    </row>
    <row r="201" spans="1:7" hidden="1" x14ac:dyDescent="0.3">
      <c r="A201" s="1751"/>
      <c r="B201" s="1751"/>
      <c r="C201" s="1751"/>
      <c r="D201" s="1751"/>
      <c r="E201" s="1751"/>
      <c r="F201" s="1751"/>
    </row>
    <row r="202" spans="1:7" x14ac:dyDescent="0.3">
      <c r="A202" s="1751"/>
      <c r="B202" s="1751"/>
      <c r="C202" s="1751"/>
      <c r="D202" s="1751"/>
      <c r="E202" s="1751"/>
      <c r="F202" s="1751"/>
    </row>
    <row r="203" spans="1:7" x14ac:dyDescent="0.3">
      <c r="A203" s="1751"/>
      <c r="B203" s="1751"/>
      <c r="C203" s="1751"/>
      <c r="D203" s="1751"/>
      <c r="E203" s="1751"/>
      <c r="F203" s="1751"/>
    </row>
    <row r="204" spans="1:7" x14ac:dyDescent="0.3">
      <c r="A204" s="1751"/>
      <c r="B204" s="1751"/>
      <c r="C204" s="1751"/>
      <c r="D204" s="1751"/>
      <c r="E204" s="1751"/>
      <c r="F204" s="1751"/>
    </row>
    <row r="205" spans="1:7" x14ac:dyDescent="0.3">
      <c r="A205" s="1751"/>
      <c r="B205" s="1751"/>
      <c r="C205" s="1751"/>
      <c r="D205" s="1751"/>
      <c r="E205" s="1751"/>
      <c r="F205" s="1751"/>
    </row>
    <row r="206" spans="1:7" x14ac:dyDescent="0.3">
      <c r="A206" s="1751"/>
      <c r="B206" s="1751"/>
      <c r="C206" s="1751"/>
      <c r="D206" s="1751"/>
      <c r="E206" s="1751"/>
      <c r="F206" s="1751"/>
    </row>
    <row r="207" spans="1:7" x14ac:dyDescent="0.3">
      <c r="A207" s="1751"/>
      <c r="B207" s="1751"/>
      <c r="C207" s="1751"/>
      <c r="D207" s="1751"/>
      <c r="E207" s="1751"/>
      <c r="F207" s="1751"/>
    </row>
    <row r="208" spans="1:7" x14ac:dyDescent="0.3">
      <c r="A208" s="1751"/>
      <c r="B208" s="1751"/>
      <c r="C208" s="1751"/>
      <c r="D208" s="1751"/>
      <c r="E208" s="1751"/>
      <c r="F208" s="1751"/>
    </row>
    <row r="209" spans="1:6" x14ac:dyDescent="0.3">
      <c r="A209" s="1751"/>
      <c r="B209" s="1751"/>
      <c r="C209" s="1751"/>
      <c r="D209" s="1751"/>
      <c r="E209" s="1751"/>
      <c r="F209" s="1751"/>
    </row>
    <row r="210" spans="1:6" x14ac:dyDescent="0.3">
      <c r="A210" s="1751"/>
      <c r="B210" s="1751"/>
      <c r="C210" s="1751"/>
      <c r="D210" s="1751"/>
      <c r="E210" s="1751"/>
      <c r="F210" s="1751"/>
    </row>
    <row r="211" spans="1:6" x14ac:dyDescent="0.3">
      <c r="A211" s="1751"/>
      <c r="B211" s="1751"/>
      <c r="C211" s="1751"/>
      <c r="D211" s="1751"/>
      <c r="E211" s="1751"/>
      <c r="F211" s="1751"/>
    </row>
  </sheetData>
  <mergeCells count="16">
    <mergeCell ref="A201:F201"/>
    <mergeCell ref="A2:E2"/>
    <mergeCell ref="A196:F196"/>
    <mergeCell ref="A197:F197"/>
    <mergeCell ref="A198:G198"/>
    <mergeCell ref="A200:F200"/>
    <mergeCell ref="A208:F208"/>
    <mergeCell ref="A209:F209"/>
    <mergeCell ref="A210:F210"/>
    <mergeCell ref="A211:F211"/>
    <mergeCell ref="A202:F202"/>
    <mergeCell ref="A203:F203"/>
    <mergeCell ref="A204:F204"/>
    <mergeCell ref="A205:F205"/>
    <mergeCell ref="A206:F206"/>
    <mergeCell ref="A207:F207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workbookViewId="0">
      <selection sqref="A1:XFD1048576"/>
    </sheetView>
  </sheetViews>
  <sheetFormatPr defaultColWidth="8.69140625" defaultRowHeight="12.45" x14ac:dyDescent="0.3"/>
  <cols>
    <col min="1" max="1" width="37.69140625" style="327" customWidth="1"/>
    <col min="2" max="2" width="7.3046875" style="328" customWidth="1"/>
    <col min="3" max="4" width="11.53515625" style="326" customWidth="1"/>
    <col min="5" max="5" width="11.53515625" style="329" customWidth="1"/>
    <col min="6" max="6" width="11.3828125" style="330" customWidth="1"/>
    <col min="7" max="7" width="9.84375" style="330" customWidth="1"/>
    <col min="8" max="8" width="9.15234375" style="330" customWidth="1"/>
    <col min="9" max="9" width="9.3046875" style="330" customWidth="1"/>
    <col min="10" max="10" width="9.15234375" style="330" customWidth="1"/>
    <col min="11" max="11" width="12" style="326" customWidth="1"/>
    <col min="12" max="12" width="8.69140625" style="326" customWidth="1"/>
    <col min="13" max="13" width="11.84375" style="326" customWidth="1"/>
    <col min="14" max="14" width="12.53515625" style="331" customWidth="1"/>
    <col min="15" max="15" width="11.84375" style="326" customWidth="1"/>
    <col min="16" max="16" width="12" style="326" customWidth="1"/>
    <col min="17" max="16384" width="8.69140625" style="326"/>
  </cols>
  <sheetData>
    <row r="1" spans="1:16" ht="24" customHeight="1" x14ac:dyDescent="0.6">
      <c r="A1" s="1754"/>
      <c r="B1" s="1755"/>
      <c r="C1" s="1755"/>
      <c r="D1" s="1755"/>
      <c r="E1" s="1755"/>
      <c r="F1" s="1755"/>
      <c r="G1" s="1755"/>
      <c r="H1" s="1755"/>
      <c r="I1" s="1755"/>
      <c r="J1" s="1755"/>
      <c r="K1" s="1755"/>
      <c r="L1" s="1755"/>
      <c r="M1" s="1755"/>
      <c r="N1" s="1755"/>
      <c r="O1" s="1755"/>
      <c r="P1" s="325"/>
    </row>
    <row r="2" spans="1:16" x14ac:dyDescent="0.3">
      <c r="O2" s="332"/>
    </row>
    <row r="3" spans="1:16" ht="17.600000000000001" x14ac:dyDescent="0.4">
      <c r="A3" s="333" t="s">
        <v>705</v>
      </c>
      <c r="F3" s="334"/>
      <c r="G3" s="334"/>
    </row>
    <row r="4" spans="1:16" ht="21.75" customHeight="1" x14ac:dyDescent="0.4">
      <c r="A4" s="335"/>
      <c r="F4" s="334"/>
      <c r="G4" s="334"/>
    </row>
    <row r="5" spans="1:16" x14ac:dyDescent="0.3">
      <c r="A5" s="336"/>
      <c r="F5" s="334"/>
      <c r="G5" s="334"/>
    </row>
    <row r="6" spans="1:16" ht="6" customHeight="1" thickBot="1" x14ac:dyDescent="0.35">
      <c r="B6" s="337"/>
      <c r="C6" s="338"/>
      <c r="F6" s="334"/>
      <c r="G6" s="334"/>
    </row>
    <row r="7" spans="1:16" ht="24.75" customHeight="1" thickBot="1" x14ac:dyDescent="0.45">
      <c r="A7" s="339" t="s">
        <v>706</v>
      </c>
      <c r="B7" s="340"/>
      <c r="C7" s="1756" t="s">
        <v>707</v>
      </c>
      <c r="D7" s="1757"/>
      <c r="E7" s="1757"/>
      <c r="F7" s="1757"/>
      <c r="G7" s="1757"/>
      <c r="H7" s="1757"/>
      <c r="I7" s="1757"/>
      <c r="J7" s="1757"/>
      <c r="K7" s="1757"/>
      <c r="L7" s="1757"/>
      <c r="M7" s="1757"/>
      <c r="N7" s="1757"/>
      <c r="O7" s="1758"/>
    </row>
    <row r="8" spans="1:16" ht="23.25" customHeight="1" thickBot="1" x14ac:dyDescent="0.35">
      <c r="A8" s="336" t="s">
        <v>708</v>
      </c>
      <c r="F8" s="334"/>
      <c r="G8" s="334"/>
    </row>
    <row r="9" spans="1:16" ht="12.9" thickBot="1" x14ac:dyDescent="0.35">
      <c r="A9" s="1759" t="s">
        <v>709</v>
      </c>
      <c r="B9" s="1761" t="s">
        <v>710</v>
      </c>
      <c r="C9" s="341" t="s">
        <v>0</v>
      </c>
      <c r="D9" s="342" t="s">
        <v>711</v>
      </c>
      <c r="E9" s="343" t="s">
        <v>712</v>
      </c>
      <c r="F9" s="1763" t="s">
        <v>713</v>
      </c>
      <c r="G9" s="1764"/>
      <c r="H9" s="1764"/>
      <c r="I9" s="1765"/>
      <c r="J9" s="342" t="s">
        <v>714</v>
      </c>
      <c r="K9" s="343" t="s">
        <v>715</v>
      </c>
      <c r="L9" s="331"/>
      <c r="M9" s="344" t="s">
        <v>716</v>
      </c>
      <c r="N9" s="344" t="s">
        <v>717</v>
      </c>
      <c r="O9" s="344" t="s">
        <v>716</v>
      </c>
    </row>
    <row r="10" spans="1:16" ht="12.9" thickBot="1" x14ac:dyDescent="0.35">
      <c r="A10" s="1760"/>
      <c r="B10" s="1762"/>
      <c r="C10" s="345" t="s">
        <v>718</v>
      </c>
      <c r="D10" s="346">
        <v>2021</v>
      </c>
      <c r="E10" s="347">
        <v>2021</v>
      </c>
      <c r="F10" s="348" t="s">
        <v>719</v>
      </c>
      <c r="G10" s="349" t="s">
        <v>720</v>
      </c>
      <c r="H10" s="349" t="s">
        <v>721</v>
      </c>
      <c r="I10" s="350" t="s">
        <v>722</v>
      </c>
      <c r="J10" s="346" t="s">
        <v>723</v>
      </c>
      <c r="K10" s="347" t="s">
        <v>724</v>
      </c>
      <c r="L10" s="331"/>
      <c r="M10" s="351" t="s">
        <v>725</v>
      </c>
      <c r="N10" s="352" t="s">
        <v>726</v>
      </c>
      <c r="O10" s="352" t="s">
        <v>727</v>
      </c>
    </row>
    <row r="11" spans="1:16" x14ac:dyDescent="0.3">
      <c r="A11" s="353" t="s">
        <v>728</v>
      </c>
      <c r="B11" s="354"/>
      <c r="C11" s="355">
        <v>17</v>
      </c>
      <c r="D11" s="356">
        <v>19</v>
      </c>
      <c r="E11" s="357">
        <v>19</v>
      </c>
      <c r="F11" s="358">
        <v>17</v>
      </c>
      <c r="G11" s="359">
        <f t="shared" ref="G11:I23" si="0">M11</f>
        <v>17</v>
      </c>
      <c r="H11" s="360">
        <f t="shared" si="0"/>
        <v>17</v>
      </c>
      <c r="I11" s="361">
        <f>O11</f>
        <v>17</v>
      </c>
      <c r="J11" s="362" t="s">
        <v>729</v>
      </c>
      <c r="K11" s="363" t="s">
        <v>729</v>
      </c>
      <c r="L11" s="364"/>
      <c r="M11" s="365">
        <v>17</v>
      </c>
      <c r="N11" s="366">
        <v>17</v>
      </c>
      <c r="O11" s="367">
        <v>17</v>
      </c>
    </row>
    <row r="12" spans="1:16" ht="12.9" thickBot="1" x14ac:dyDescent="0.35">
      <c r="A12" s="368" t="s">
        <v>730</v>
      </c>
      <c r="B12" s="369"/>
      <c r="C12" s="370">
        <v>17</v>
      </c>
      <c r="D12" s="371">
        <v>19</v>
      </c>
      <c r="E12" s="372">
        <v>19</v>
      </c>
      <c r="F12" s="373">
        <v>16.2</v>
      </c>
      <c r="G12" s="374">
        <f t="shared" si="0"/>
        <v>16.41</v>
      </c>
      <c r="H12" s="375">
        <f t="shared" si="0"/>
        <v>16.41</v>
      </c>
      <c r="I12" s="376">
        <f>O12</f>
        <v>16.5</v>
      </c>
      <c r="J12" s="377"/>
      <c r="K12" s="378" t="s">
        <v>729</v>
      </c>
      <c r="L12" s="364"/>
      <c r="M12" s="379">
        <v>16.41</v>
      </c>
      <c r="N12" s="380">
        <v>16.41</v>
      </c>
      <c r="O12" s="381">
        <v>16.5</v>
      </c>
    </row>
    <row r="13" spans="1:16" x14ac:dyDescent="0.3">
      <c r="A13" s="382" t="s">
        <v>731</v>
      </c>
      <c r="B13" s="383" t="s">
        <v>732</v>
      </c>
      <c r="C13" s="384">
        <v>14794</v>
      </c>
      <c r="D13" s="385" t="s">
        <v>729</v>
      </c>
      <c r="E13" s="385" t="s">
        <v>729</v>
      </c>
      <c r="F13" s="386">
        <v>14838</v>
      </c>
      <c r="G13" s="387">
        <f t="shared" si="0"/>
        <v>14938</v>
      </c>
      <c r="H13" s="388">
        <f t="shared" si="0"/>
        <v>15200</v>
      </c>
      <c r="I13" s="361">
        <f t="shared" si="0"/>
        <v>15128</v>
      </c>
      <c r="J13" s="389" t="s">
        <v>729</v>
      </c>
      <c r="K13" s="389" t="s">
        <v>729</v>
      </c>
      <c r="L13" s="364"/>
      <c r="M13" s="365">
        <v>14938</v>
      </c>
      <c r="N13" s="390">
        <v>15200</v>
      </c>
      <c r="O13" s="391">
        <v>15128</v>
      </c>
    </row>
    <row r="14" spans="1:16" x14ac:dyDescent="0.3">
      <c r="A14" s="392" t="s">
        <v>733</v>
      </c>
      <c r="B14" s="383" t="s">
        <v>734</v>
      </c>
      <c r="C14" s="384">
        <v>11555</v>
      </c>
      <c r="D14" s="393" t="s">
        <v>729</v>
      </c>
      <c r="E14" s="393" t="s">
        <v>729</v>
      </c>
      <c r="F14" s="394">
        <v>11703</v>
      </c>
      <c r="G14" s="387">
        <f t="shared" si="0"/>
        <v>11863</v>
      </c>
      <c r="H14" s="388">
        <f>N14</f>
        <v>12048</v>
      </c>
      <c r="I14" s="395">
        <f t="shared" si="0"/>
        <v>12251</v>
      </c>
      <c r="J14" s="389" t="s">
        <v>729</v>
      </c>
      <c r="K14" s="389" t="s">
        <v>729</v>
      </c>
      <c r="L14" s="364"/>
      <c r="M14" s="396">
        <v>11863</v>
      </c>
      <c r="N14" s="390">
        <v>12048</v>
      </c>
      <c r="O14" s="391">
        <v>12251</v>
      </c>
    </row>
    <row r="15" spans="1:16" x14ac:dyDescent="0.3">
      <c r="A15" s="392" t="s">
        <v>735</v>
      </c>
      <c r="B15" s="383" t="s">
        <v>736</v>
      </c>
      <c r="C15" s="384">
        <v>472</v>
      </c>
      <c r="D15" s="393" t="s">
        <v>729</v>
      </c>
      <c r="E15" s="393" t="s">
        <v>729</v>
      </c>
      <c r="F15" s="394">
        <v>471</v>
      </c>
      <c r="G15" s="387">
        <f t="shared" si="0"/>
        <v>467</v>
      </c>
      <c r="H15" s="388">
        <f>N15</f>
        <v>398</v>
      </c>
      <c r="I15" s="395">
        <f t="shared" si="0"/>
        <v>404</v>
      </c>
      <c r="J15" s="389" t="s">
        <v>729</v>
      </c>
      <c r="K15" s="389" t="s">
        <v>729</v>
      </c>
      <c r="L15" s="364"/>
      <c r="M15" s="396">
        <v>467</v>
      </c>
      <c r="N15" s="390">
        <v>398</v>
      </c>
      <c r="O15" s="391">
        <v>404</v>
      </c>
    </row>
    <row r="16" spans="1:16" x14ac:dyDescent="0.3">
      <c r="A16" s="392" t="s">
        <v>737</v>
      </c>
      <c r="B16" s="383" t="s">
        <v>729</v>
      </c>
      <c r="C16" s="384">
        <v>475</v>
      </c>
      <c r="D16" s="393" t="s">
        <v>729</v>
      </c>
      <c r="E16" s="393" t="s">
        <v>729</v>
      </c>
      <c r="F16" s="394">
        <v>12015</v>
      </c>
      <c r="G16" s="387">
        <f t="shared" si="0"/>
        <v>8877</v>
      </c>
      <c r="H16" s="388">
        <f>N16</f>
        <v>4419</v>
      </c>
      <c r="I16" s="395">
        <f t="shared" si="0"/>
        <v>349</v>
      </c>
      <c r="J16" s="389" t="s">
        <v>729</v>
      </c>
      <c r="K16" s="389" t="s">
        <v>729</v>
      </c>
      <c r="L16" s="364"/>
      <c r="M16" s="396">
        <v>8877</v>
      </c>
      <c r="N16" s="390">
        <v>4419</v>
      </c>
      <c r="O16" s="391">
        <v>349</v>
      </c>
    </row>
    <row r="17" spans="1:16" ht="12.9" thickBot="1" x14ac:dyDescent="0.35">
      <c r="A17" s="353" t="s">
        <v>738</v>
      </c>
      <c r="B17" s="397" t="s">
        <v>739</v>
      </c>
      <c r="C17" s="398">
        <v>6439</v>
      </c>
      <c r="D17" s="399" t="s">
        <v>729</v>
      </c>
      <c r="E17" s="399" t="s">
        <v>729</v>
      </c>
      <c r="F17" s="400">
        <v>8151</v>
      </c>
      <c r="G17" s="387">
        <f t="shared" si="0"/>
        <v>9406</v>
      </c>
      <c r="H17" s="401">
        <f>N17</f>
        <v>10621</v>
      </c>
      <c r="I17" s="395">
        <f t="shared" si="0"/>
        <v>8222</v>
      </c>
      <c r="J17" s="363" t="s">
        <v>729</v>
      </c>
      <c r="K17" s="363" t="s">
        <v>729</v>
      </c>
      <c r="L17" s="364"/>
      <c r="M17" s="402">
        <v>9406</v>
      </c>
      <c r="N17" s="403">
        <v>10621</v>
      </c>
      <c r="O17" s="404">
        <v>8222</v>
      </c>
    </row>
    <row r="18" spans="1:16" ht="12.9" thickBot="1" x14ac:dyDescent="0.35">
      <c r="A18" s="405" t="s">
        <v>740</v>
      </c>
      <c r="B18" s="406"/>
      <c r="C18" s="407">
        <f>C13-C14+C15+C16+C17</f>
        <v>10625</v>
      </c>
      <c r="D18" s="407" t="s">
        <v>729</v>
      </c>
      <c r="E18" s="407" t="s">
        <v>729</v>
      </c>
      <c r="F18" s="408">
        <f>F13-F14+F15+F16+F17</f>
        <v>23772</v>
      </c>
      <c r="G18" s="408">
        <f t="shared" ref="G18:I18" si="1">G13-G14+G15+G16+G17</f>
        <v>21825</v>
      </c>
      <c r="H18" s="407">
        <f t="shared" si="1"/>
        <v>18590</v>
      </c>
      <c r="I18" s="408">
        <f t="shared" si="1"/>
        <v>11852</v>
      </c>
      <c r="J18" s="409" t="s">
        <v>729</v>
      </c>
      <c r="K18" s="409" t="s">
        <v>729</v>
      </c>
      <c r="L18" s="364"/>
      <c r="M18" s="410">
        <f>M13-M14+M15+M16+M17</f>
        <v>21825</v>
      </c>
      <c r="N18" s="410">
        <f t="shared" ref="N18:O18" si="2">N13-N14+N15+N16+N17</f>
        <v>18590</v>
      </c>
      <c r="O18" s="410">
        <f t="shared" si="2"/>
        <v>11852</v>
      </c>
    </row>
    <row r="19" spans="1:16" x14ac:dyDescent="0.3">
      <c r="A19" s="353" t="s">
        <v>741</v>
      </c>
      <c r="B19" s="411">
        <v>401</v>
      </c>
      <c r="C19" s="412">
        <v>3238</v>
      </c>
      <c r="D19" s="385" t="s">
        <v>729</v>
      </c>
      <c r="E19" s="385" t="s">
        <v>729</v>
      </c>
      <c r="F19" s="400">
        <v>3136</v>
      </c>
      <c r="G19" s="387">
        <f t="shared" si="0"/>
        <v>3075</v>
      </c>
      <c r="H19" s="413">
        <f>N19</f>
        <v>3152</v>
      </c>
      <c r="I19" s="395">
        <f t="shared" si="0"/>
        <v>2877</v>
      </c>
      <c r="J19" s="363" t="s">
        <v>729</v>
      </c>
      <c r="K19" s="363" t="s">
        <v>729</v>
      </c>
      <c r="L19" s="364"/>
      <c r="M19" s="414">
        <v>3075</v>
      </c>
      <c r="N19" s="403">
        <v>3152</v>
      </c>
      <c r="O19" s="404">
        <v>2877</v>
      </c>
    </row>
    <row r="20" spans="1:16" x14ac:dyDescent="0.3">
      <c r="A20" s="392" t="s">
        <v>742</v>
      </c>
      <c r="B20" s="383" t="s">
        <v>743</v>
      </c>
      <c r="C20" s="415">
        <v>6162</v>
      </c>
      <c r="D20" s="393" t="s">
        <v>729</v>
      </c>
      <c r="E20" s="393" t="s">
        <v>729</v>
      </c>
      <c r="F20" s="394">
        <v>6287</v>
      </c>
      <c r="G20" s="387">
        <f t="shared" si="0"/>
        <v>6430</v>
      </c>
      <c r="H20" s="388">
        <f>N20</f>
        <v>6432</v>
      </c>
      <c r="I20" s="395">
        <f t="shared" si="0"/>
        <v>7403</v>
      </c>
      <c r="J20" s="389" t="s">
        <v>729</v>
      </c>
      <c r="K20" s="389" t="s">
        <v>729</v>
      </c>
      <c r="L20" s="364"/>
      <c r="M20" s="396">
        <v>6430</v>
      </c>
      <c r="N20" s="390">
        <v>6432</v>
      </c>
      <c r="O20" s="391">
        <v>7403</v>
      </c>
    </row>
    <row r="21" spans="1:16" x14ac:dyDescent="0.3">
      <c r="A21" s="392" t="s">
        <v>744</v>
      </c>
      <c r="B21" s="383" t="s">
        <v>729</v>
      </c>
      <c r="C21" s="415">
        <v>0</v>
      </c>
      <c r="D21" s="393" t="s">
        <v>729</v>
      </c>
      <c r="E21" s="393" t="s">
        <v>729</v>
      </c>
      <c r="F21" s="394">
        <v>0</v>
      </c>
      <c r="G21" s="387">
        <f t="shared" si="0"/>
        <v>0</v>
      </c>
      <c r="H21" s="388">
        <f>N21</f>
        <v>0</v>
      </c>
      <c r="I21" s="395">
        <f t="shared" si="0"/>
        <v>0</v>
      </c>
      <c r="J21" s="389" t="s">
        <v>729</v>
      </c>
      <c r="K21" s="389" t="s">
        <v>729</v>
      </c>
      <c r="L21" s="364"/>
      <c r="M21" s="396">
        <v>0</v>
      </c>
      <c r="N21" s="390">
        <v>0</v>
      </c>
      <c r="O21" s="391">
        <v>0</v>
      </c>
    </row>
    <row r="22" spans="1:16" x14ac:dyDescent="0.3">
      <c r="A22" s="392" t="s">
        <v>745</v>
      </c>
      <c r="B22" s="383" t="s">
        <v>729</v>
      </c>
      <c r="C22" s="415">
        <v>1212</v>
      </c>
      <c r="D22" s="393" t="s">
        <v>729</v>
      </c>
      <c r="E22" s="393" t="s">
        <v>729</v>
      </c>
      <c r="F22" s="394">
        <v>12645</v>
      </c>
      <c r="G22" s="387">
        <f t="shared" si="0"/>
        <v>9316</v>
      </c>
      <c r="H22" s="388">
        <f>N22</f>
        <v>5835</v>
      </c>
      <c r="I22" s="395">
        <f t="shared" si="0"/>
        <v>1549</v>
      </c>
      <c r="J22" s="389" t="s">
        <v>729</v>
      </c>
      <c r="K22" s="389" t="s">
        <v>729</v>
      </c>
      <c r="L22" s="364"/>
      <c r="M22" s="396">
        <v>9316</v>
      </c>
      <c r="N22" s="390">
        <v>5835</v>
      </c>
      <c r="O22" s="391">
        <v>1549</v>
      </c>
    </row>
    <row r="23" spans="1:16" ht="12.9" thickBot="1" x14ac:dyDescent="0.35">
      <c r="A23" s="368" t="s">
        <v>746</v>
      </c>
      <c r="B23" s="416" t="s">
        <v>729</v>
      </c>
      <c r="C23" s="415">
        <v>0</v>
      </c>
      <c r="D23" s="399" t="s">
        <v>729</v>
      </c>
      <c r="E23" s="399" t="s">
        <v>729</v>
      </c>
      <c r="F23" s="417">
        <v>0</v>
      </c>
      <c r="G23" s="418">
        <f t="shared" si="0"/>
        <v>0</v>
      </c>
      <c r="H23" s="401">
        <f>N23</f>
        <v>0</v>
      </c>
      <c r="I23" s="419">
        <f t="shared" si="0"/>
        <v>0</v>
      </c>
      <c r="J23" s="420" t="s">
        <v>729</v>
      </c>
      <c r="K23" s="420" t="s">
        <v>729</v>
      </c>
      <c r="L23" s="364"/>
      <c r="M23" s="421">
        <v>0</v>
      </c>
      <c r="N23" s="422">
        <v>0</v>
      </c>
      <c r="O23" s="423">
        <v>0</v>
      </c>
    </row>
    <row r="24" spans="1:16" x14ac:dyDescent="0.3">
      <c r="A24" s="424" t="s">
        <v>747</v>
      </c>
      <c r="B24" s="425" t="s">
        <v>729</v>
      </c>
      <c r="C24" s="426">
        <v>13223</v>
      </c>
      <c r="D24" s="427">
        <v>16600</v>
      </c>
      <c r="E24" s="428">
        <v>16964</v>
      </c>
      <c r="F24" s="427">
        <v>4293</v>
      </c>
      <c r="G24" s="429">
        <f>M24-F24</f>
        <v>4357</v>
      </c>
      <c r="H24" s="430">
        <f>N24-M24</f>
        <v>4508</v>
      </c>
      <c r="I24" s="431">
        <f>O24-N24</f>
        <v>3806</v>
      </c>
      <c r="J24" s="432">
        <f t="shared" ref="J24:J47" si="3">SUM(F24:I24)</f>
        <v>16964</v>
      </c>
      <c r="K24" s="433">
        <f t="shared" ref="K24:K47" si="4">(J24/E24)*100</f>
        <v>100</v>
      </c>
      <c r="L24" s="364"/>
      <c r="M24" s="365">
        <v>8650</v>
      </c>
      <c r="N24" s="434">
        <v>13158</v>
      </c>
      <c r="O24" s="435">
        <v>16964</v>
      </c>
      <c r="P24" s="436"/>
    </row>
    <row r="25" spans="1:16" x14ac:dyDescent="0.3">
      <c r="A25" s="392" t="s">
        <v>748</v>
      </c>
      <c r="B25" s="437" t="s">
        <v>729</v>
      </c>
      <c r="C25" s="384">
        <v>0</v>
      </c>
      <c r="D25" s="438">
        <v>0</v>
      </c>
      <c r="E25" s="439">
        <v>2921</v>
      </c>
      <c r="F25" s="438">
        <v>0</v>
      </c>
      <c r="G25" s="440">
        <f t="shared" ref="G25:G42" si="5">M25-F25</f>
        <v>0</v>
      </c>
      <c r="H25" s="441">
        <f t="shared" ref="H25:I42" si="6">N25-M25</f>
        <v>0</v>
      </c>
      <c r="I25" s="431">
        <f t="shared" si="6"/>
        <v>2921</v>
      </c>
      <c r="J25" s="442">
        <f t="shared" si="3"/>
        <v>2921</v>
      </c>
      <c r="K25" s="443">
        <f t="shared" si="4"/>
        <v>100</v>
      </c>
      <c r="L25" s="364"/>
      <c r="M25" s="396">
        <v>0</v>
      </c>
      <c r="N25" s="390">
        <v>0</v>
      </c>
      <c r="O25" s="444">
        <v>2921</v>
      </c>
      <c r="P25" s="436"/>
    </row>
    <row r="26" spans="1:16" ht="12.9" thickBot="1" x14ac:dyDescent="0.35">
      <c r="A26" s="368" t="s">
        <v>749</v>
      </c>
      <c r="B26" s="445">
        <v>672</v>
      </c>
      <c r="C26" s="446">
        <v>12993</v>
      </c>
      <c r="D26" s="447">
        <v>16200</v>
      </c>
      <c r="E26" s="448">
        <v>14043</v>
      </c>
      <c r="F26" s="449">
        <v>4293</v>
      </c>
      <c r="G26" s="450">
        <f t="shared" si="5"/>
        <v>4357</v>
      </c>
      <c r="H26" s="451">
        <f t="shared" si="6"/>
        <v>4508</v>
      </c>
      <c r="I26" s="431">
        <f t="shared" si="6"/>
        <v>885</v>
      </c>
      <c r="J26" s="452">
        <f t="shared" si="3"/>
        <v>14043</v>
      </c>
      <c r="K26" s="443">
        <f t="shared" si="4"/>
        <v>100</v>
      </c>
      <c r="L26" s="364"/>
      <c r="M26" s="402">
        <v>8650</v>
      </c>
      <c r="N26" s="453">
        <v>13158</v>
      </c>
      <c r="O26" s="454">
        <v>14043</v>
      </c>
      <c r="P26" s="436"/>
    </row>
    <row r="27" spans="1:16" x14ac:dyDescent="0.3">
      <c r="A27" s="382" t="s">
        <v>750</v>
      </c>
      <c r="B27" s="425">
        <v>501</v>
      </c>
      <c r="C27" s="384">
        <v>682</v>
      </c>
      <c r="D27" s="455">
        <v>830</v>
      </c>
      <c r="E27" s="456">
        <v>830</v>
      </c>
      <c r="F27" s="455">
        <v>51</v>
      </c>
      <c r="G27" s="457">
        <f t="shared" si="5"/>
        <v>157</v>
      </c>
      <c r="H27" s="458">
        <f t="shared" si="6"/>
        <v>173</v>
      </c>
      <c r="I27" s="459">
        <f t="shared" si="6"/>
        <v>176</v>
      </c>
      <c r="J27" s="432">
        <f t="shared" si="3"/>
        <v>557</v>
      </c>
      <c r="K27" s="443">
        <f t="shared" si="4"/>
        <v>67.108433734939752</v>
      </c>
      <c r="L27" s="364"/>
      <c r="M27" s="414">
        <v>208</v>
      </c>
      <c r="N27" s="460">
        <v>381</v>
      </c>
      <c r="O27" s="461">
        <v>557</v>
      </c>
    </row>
    <row r="28" spans="1:16" x14ac:dyDescent="0.3">
      <c r="A28" s="392" t="s">
        <v>751</v>
      </c>
      <c r="B28" s="437">
        <v>502</v>
      </c>
      <c r="C28" s="384">
        <v>852</v>
      </c>
      <c r="D28" s="462">
        <v>970</v>
      </c>
      <c r="E28" s="463">
        <v>970</v>
      </c>
      <c r="F28" s="462">
        <v>158</v>
      </c>
      <c r="G28" s="388">
        <f t="shared" si="5"/>
        <v>77</v>
      </c>
      <c r="H28" s="395">
        <f t="shared" si="6"/>
        <v>288</v>
      </c>
      <c r="I28" s="459">
        <f t="shared" si="6"/>
        <v>262</v>
      </c>
      <c r="J28" s="442">
        <f t="shared" si="3"/>
        <v>785</v>
      </c>
      <c r="K28" s="443">
        <f t="shared" si="4"/>
        <v>80.927835051546396</v>
      </c>
      <c r="L28" s="364"/>
      <c r="M28" s="396">
        <v>235</v>
      </c>
      <c r="N28" s="390">
        <v>523</v>
      </c>
      <c r="O28" s="444">
        <v>785</v>
      </c>
    </row>
    <row r="29" spans="1:16" x14ac:dyDescent="0.3">
      <c r="A29" s="392" t="s">
        <v>752</v>
      </c>
      <c r="B29" s="437">
        <v>504</v>
      </c>
      <c r="C29" s="384">
        <v>160</v>
      </c>
      <c r="D29" s="462">
        <v>220</v>
      </c>
      <c r="E29" s="463">
        <v>220</v>
      </c>
      <c r="F29" s="462">
        <v>0</v>
      </c>
      <c r="G29" s="388">
        <f t="shared" si="5"/>
        <v>37</v>
      </c>
      <c r="H29" s="395">
        <f t="shared" si="6"/>
        <v>102</v>
      </c>
      <c r="I29" s="459">
        <f t="shared" si="6"/>
        <v>22</v>
      </c>
      <c r="J29" s="442">
        <f t="shared" si="3"/>
        <v>161</v>
      </c>
      <c r="K29" s="443">
        <f t="shared" si="4"/>
        <v>73.181818181818187</v>
      </c>
      <c r="L29" s="364"/>
      <c r="M29" s="396">
        <v>37</v>
      </c>
      <c r="N29" s="390">
        <v>139</v>
      </c>
      <c r="O29" s="444">
        <v>161</v>
      </c>
    </row>
    <row r="30" spans="1:16" x14ac:dyDescent="0.3">
      <c r="A30" s="392" t="s">
        <v>753</v>
      </c>
      <c r="B30" s="437">
        <v>511</v>
      </c>
      <c r="C30" s="384">
        <v>208</v>
      </c>
      <c r="D30" s="462">
        <v>550</v>
      </c>
      <c r="E30" s="463">
        <v>550</v>
      </c>
      <c r="F30" s="462">
        <v>57</v>
      </c>
      <c r="G30" s="388">
        <f t="shared" si="5"/>
        <v>90</v>
      </c>
      <c r="H30" s="395">
        <f t="shared" si="6"/>
        <v>68</v>
      </c>
      <c r="I30" s="459">
        <f t="shared" si="6"/>
        <v>151</v>
      </c>
      <c r="J30" s="442">
        <f t="shared" si="3"/>
        <v>366</v>
      </c>
      <c r="K30" s="443">
        <f t="shared" si="4"/>
        <v>66.545454545454547</v>
      </c>
      <c r="L30" s="364"/>
      <c r="M30" s="396">
        <v>147</v>
      </c>
      <c r="N30" s="390">
        <v>215</v>
      </c>
      <c r="O30" s="444">
        <v>366</v>
      </c>
    </row>
    <row r="31" spans="1:16" x14ac:dyDescent="0.3">
      <c r="A31" s="392" t="s">
        <v>754</v>
      </c>
      <c r="B31" s="437">
        <v>518</v>
      </c>
      <c r="C31" s="384">
        <v>2802</v>
      </c>
      <c r="D31" s="462">
        <v>5044</v>
      </c>
      <c r="E31" s="463">
        <f>5144+214-2921</f>
        <v>2437</v>
      </c>
      <c r="F31" s="462">
        <v>415</v>
      </c>
      <c r="G31" s="388">
        <f t="shared" si="5"/>
        <v>411</v>
      </c>
      <c r="H31" s="395">
        <f t="shared" si="6"/>
        <v>1551</v>
      </c>
      <c r="I31" s="459">
        <f t="shared" si="6"/>
        <v>786</v>
      </c>
      <c r="J31" s="442">
        <f t="shared" si="3"/>
        <v>3163</v>
      </c>
      <c r="K31" s="443">
        <f t="shared" si="4"/>
        <v>129.79072630283136</v>
      </c>
      <c r="L31" s="364"/>
      <c r="M31" s="396">
        <v>826</v>
      </c>
      <c r="N31" s="390">
        <v>2377</v>
      </c>
      <c r="O31" s="444">
        <v>3163</v>
      </c>
    </row>
    <row r="32" spans="1:16" x14ac:dyDescent="0.3">
      <c r="A32" s="392" t="s">
        <v>755</v>
      </c>
      <c r="B32" s="437">
        <v>521</v>
      </c>
      <c r="C32" s="384">
        <v>6523</v>
      </c>
      <c r="D32" s="462">
        <v>7700</v>
      </c>
      <c r="E32" s="463">
        <v>7750</v>
      </c>
      <c r="F32" s="462">
        <v>1309</v>
      </c>
      <c r="G32" s="388">
        <f t="shared" si="5"/>
        <v>1719</v>
      </c>
      <c r="H32" s="395">
        <f t="shared" si="6"/>
        <v>2122</v>
      </c>
      <c r="I32" s="459">
        <f t="shared" si="6"/>
        <v>1910</v>
      </c>
      <c r="J32" s="442">
        <f t="shared" si="3"/>
        <v>7060</v>
      </c>
      <c r="K32" s="443">
        <f t="shared" si="4"/>
        <v>91.096774193548384</v>
      </c>
      <c r="L32" s="364"/>
      <c r="M32" s="396">
        <v>3028</v>
      </c>
      <c r="N32" s="390">
        <v>5150</v>
      </c>
      <c r="O32" s="444">
        <v>7060</v>
      </c>
    </row>
    <row r="33" spans="1:15" x14ac:dyDescent="0.3">
      <c r="A33" s="392" t="s">
        <v>756</v>
      </c>
      <c r="B33" s="437" t="s">
        <v>757</v>
      </c>
      <c r="C33" s="384">
        <v>2337</v>
      </c>
      <c r="D33" s="462">
        <v>2413</v>
      </c>
      <c r="E33" s="463">
        <v>2413</v>
      </c>
      <c r="F33" s="462">
        <v>527</v>
      </c>
      <c r="G33" s="388">
        <f t="shared" si="5"/>
        <v>642</v>
      </c>
      <c r="H33" s="395">
        <f t="shared" si="6"/>
        <v>680</v>
      </c>
      <c r="I33" s="459">
        <f t="shared" si="6"/>
        <v>709</v>
      </c>
      <c r="J33" s="442">
        <f t="shared" si="3"/>
        <v>2558</v>
      </c>
      <c r="K33" s="443">
        <f t="shared" si="4"/>
        <v>106.00911728139246</v>
      </c>
      <c r="L33" s="364"/>
      <c r="M33" s="396">
        <v>1169</v>
      </c>
      <c r="N33" s="390">
        <v>1849</v>
      </c>
      <c r="O33" s="444">
        <v>2558</v>
      </c>
    </row>
    <row r="34" spans="1:15" x14ac:dyDescent="0.3">
      <c r="A34" s="392" t="s">
        <v>758</v>
      </c>
      <c r="B34" s="437">
        <v>557</v>
      </c>
      <c r="C34" s="384">
        <v>0</v>
      </c>
      <c r="D34" s="462">
        <v>0</v>
      </c>
      <c r="E34" s="463">
        <v>0</v>
      </c>
      <c r="F34" s="462">
        <v>0</v>
      </c>
      <c r="G34" s="388">
        <f t="shared" si="5"/>
        <v>0</v>
      </c>
      <c r="H34" s="395">
        <f t="shared" si="6"/>
        <v>0</v>
      </c>
      <c r="I34" s="459">
        <f t="shared" si="6"/>
        <v>0</v>
      </c>
      <c r="J34" s="442">
        <f t="shared" si="3"/>
        <v>0</v>
      </c>
      <c r="K34" s="443" t="e">
        <f t="shared" si="4"/>
        <v>#DIV/0!</v>
      </c>
      <c r="L34" s="364"/>
      <c r="M34" s="396">
        <v>0</v>
      </c>
      <c r="N34" s="390">
        <v>0</v>
      </c>
      <c r="O34" s="444">
        <v>0</v>
      </c>
    </row>
    <row r="35" spans="1:15" x14ac:dyDescent="0.3">
      <c r="A35" s="392" t="s">
        <v>759</v>
      </c>
      <c r="B35" s="437">
        <v>551</v>
      </c>
      <c r="C35" s="384">
        <v>539</v>
      </c>
      <c r="D35" s="462">
        <v>451</v>
      </c>
      <c r="E35" s="463">
        <v>451</v>
      </c>
      <c r="F35" s="462">
        <v>111</v>
      </c>
      <c r="G35" s="388">
        <f t="shared" si="5"/>
        <v>112</v>
      </c>
      <c r="H35" s="395">
        <f t="shared" si="6"/>
        <v>111</v>
      </c>
      <c r="I35" s="459">
        <f t="shared" si="6"/>
        <v>107</v>
      </c>
      <c r="J35" s="442">
        <f t="shared" si="3"/>
        <v>441</v>
      </c>
      <c r="K35" s="443">
        <f t="shared" si="4"/>
        <v>97.782705099778269</v>
      </c>
      <c r="L35" s="364"/>
      <c r="M35" s="396">
        <v>223</v>
      </c>
      <c r="N35" s="390">
        <v>334</v>
      </c>
      <c r="O35" s="444">
        <v>441</v>
      </c>
    </row>
    <row r="36" spans="1:15" ht="12.9" thickBot="1" x14ac:dyDescent="0.35">
      <c r="A36" s="353" t="s">
        <v>760</v>
      </c>
      <c r="B36" s="464" t="s">
        <v>761</v>
      </c>
      <c r="C36" s="398">
        <v>483</v>
      </c>
      <c r="D36" s="465">
        <v>606</v>
      </c>
      <c r="E36" s="466">
        <v>606</v>
      </c>
      <c r="F36" s="467">
        <v>74</v>
      </c>
      <c r="G36" s="388">
        <f t="shared" si="5"/>
        <v>82</v>
      </c>
      <c r="H36" s="395">
        <f t="shared" si="6"/>
        <v>77</v>
      </c>
      <c r="I36" s="459">
        <f t="shared" si="6"/>
        <v>221</v>
      </c>
      <c r="J36" s="468">
        <f t="shared" si="3"/>
        <v>454</v>
      </c>
      <c r="K36" s="469">
        <f t="shared" si="4"/>
        <v>74.917491749174914</v>
      </c>
      <c r="L36" s="364"/>
      <c r="M36" s="421">
        <v>156</v>
      </c>
      <c r="N36" s="422">
        <v>233</v>
      </c>
      <c r="O36" s="470">
        <v>454</v>
      </c>
    </row>
    <row r="37" spans="1:15" ht="12.9" thickBot="1" x14ac:dyDescent="0.35">
      <c r="A37" s="405" t="s">
        <v>762</v>
      </c>
      <c r="B37" s="471"/>
      <c r="C37" s="407">
        <f t="shared" ref="C37:I37" si="7">SUM(C27:C36)</f>
        <v>14586</v>
      </c>
      <c r="D37" s="472">
        <f t="shared" si="7"/>
        <v>18784</v>
      </c>
      <c r="E37" s="472">
        <f t="shared" si="7"/>
        <v>16227</v>
      </c>
      <c r="F37" s="407">
        <f t="shared" si="7"/>
        <v>2702</v>
      </c>
      <c r="G37" s="407">
        <f t="shared" si="7"/>
        <v>3327</v>
      </c>
      <c r="H37" s="408">
        <f t="shared" si="7"/>
        <v>5172</v>
      </c>
      <c r="I37" s="408">
        <f t="shared" si="7"/>
        <v>4344</v>
      </c>
      <c r="J37" s="408">
        <f t="shared" si="3"/>
        <v>15545</v>
      </c>
      <c r="K37" s="473">
        <f t="shared" si="4"/>
        <v>95.797128243051702</v>
      </c>
      <c r="L37" s="364"/>
      <c r="M37" s="408">
        <f>SUM(M27:M36)</f>
        <v>6029</v>
      </c>
      <c r="N37" s="409">
        <f>SUM(N27:N36)</f>
        <v>11201</v>
      </c>
      <c r="O37" s="408">
        <f>SUM(O27:O36)</f>
        <v>15545</v>
      </c>
    </row>
    <row r="38" spans="1:15" x14ac:dyDescent="0.3">
      <c r="A38" s="382" t="s">
        <v>763</v>
      </c>
      <c r="B38" s="425">
        <v>601</v>
      </c>
      <c r="C38" s="474">
        <v>0</v>
      </c>
      <c r="D38" s="455">
        <v>0</v>
      </c>
      <c r="E38" s="456">
        <v>0</v>
      </c>
      <c r="F38" s="475">
        <v>0</v>
      </c>
      <c r="G38" s="388">
        <f t="shared" si="5"/>
        <v>0</v>
      </c>
      <c r="H38" s="361">
        <f t="shared" si="6"/>
        <v>0</v>
      </c>
      <c r="I38" s="459">
        <f t="shared" si="6"/>
        <v>0</v>
      </c>
      <c r="J38" s="476">
        <f t="shared" si="3"/>
        <v>0</v>
      </c>
      <c r="K38" s="477" t="e">
        <f t="shared" si="4"/>
        <v>#DIV/0!</v>
      </c>
      <c r="L38" s="364"/>
      <c r="M38" s="414">
        <v>0</v>
      </c>
      <c r="N38" s="460">
        <v>0</v>
      </c>
      <c r="O38" s="478">
        <v>0</v>
      </c>
    </row>
    <row r="39" spans="1:15" x14ac:dyDescent="0.3">
      <c r="A39" s="392" t="s">
        <v>764</v>
      </c>
      <c r="B39" s="437">
        <v>602</v>
      </c>
      <c r="C39" s="384">
        <v>951</v>
      </c>
      <c r="D39" s="462">
        <v>1389</v>
      </c>
      <c r="E39" s="463">
        <v>1389</v>
      </c>
      <c r="F39" s="462">
        <v>17</v>
      </c>
      <c r="G39" s="388">
        <f t="shared" si="5"/>
        <v>128</v>
      </c>
      <c r="H39" s="395">
        <f t="shared" si="6"/>
        <v>394</v>
      </c>
      <c r="I39" s="459">
        <f t="shared" si="6"/>
        <v>117</v>
      </c>
      <c r="J39" s="442">
        <f t="shared" si="3"/>
        <v>656</v>
      </c>
      <c r="K39" s="443">
        <f t="shared" si="4"/>
        <v>47.228221742260615</v>
      </c>
      <c r="L39" s="364"/>
      <c r="M39" s="396">
        <v>145</v>
      </c>
      <c r="N39" s="390">
        <v>539</v>
      </c>
      <c r="O39" s="479">
        <v>656</v>
      </c>
    </row>
    <row r="40" spans="1:15" x14ac:dyDescent="0.3">
      <c r="A40" s="392" t="s">
        <v>765</v>
      </c>
      <c r="B40" s="437">
        <v>604</v>
      </c>
      <c r="C40" s="384">
        <v>227</v>
      </c>
      <c r="D40" s="462">
        <v>300</v>
      </c>
      <c r="E40" s="463">
        <v>300</v>
      </c>
      <c r="F40" s="462">
        <v>0</v>
      </c>
      <c r="G40" s="388">
        <f t="shared" si="5"/>
        <v>50</v>
      </c>
      <c r="H40" s="395">
        <f t="shared" si="6"/>
        <v>143</v>
      </c>
      <c r="I40" s="459">
        <f t="shared" si="6"/>
        <v>33</v>
      </c>
      <c r="J40" s="442">
        <f t="shared" si="3"/>
        <v>226</v>
      </c>
      <c r="K40" s="443">
        <f t="shared" si="4"/>
        <v>75.333333333333329</v>
      </c>
      <c r="L40" s="364"/>
      <c r="M40" s="396">
        <v>50</v>
      </c>
      <c r="N40" s="390">
        <v>193</v>
      </c>
      <c r="O40" s="479">
        <v>226</v>
      </c>
    </row>
    <row r="41" spans="1:15" x14ac:dyDescent="0.3">
      <c r="A41" s="392" t="s">
        <v>766</v>
      </c>
      <c r="B41" s="437" t="s">
        <v>767</v>
      </c>
      <c r="C41" s="384">
        <v>13223</v>
      </c>
      <c r="D41" s="462">
        <v>16600</v>
      </c>
      <c r="E41" s="463">
        <f>16750+214-2921</f>
        <v>14043</v>
      </c>
      <c r="F41" s="462">
        <v>4293</v>
      </c>
      <c r="G41" s="388">
        <f t="shared" si="5"/>
        <v>4357</v>
      </c>
      <c r="H41" s="395">
        <f t="shared" si="6"/>
        <v>4508</v>
      </c>
      <c r="I41" s="459">
        <f t="shared" si="6"/>
        <v>886</v>
      </c>
      <c r="J41" s="442">
        <f t="shared" si="3"/>
        <v>14044</v>
      </c>
      <c r="K41" s="443">
        <f t="shared" si="4"/>
        <v>100.0071209855444</v>
      </c>
      <c r="L41" s="364"/>
      <c r="M41" s="396">
        <v>8650</v>
      </c>
      <c r="N41" s="390">
        <v>13158</v>
      </c>
      <c r="O41" s="479">
        <v>14044</v>
      </c>
    </row>
    <row r="42" spans="1:15" ht="12.9" thickBot="1" x14ac:dyDescent="0.35">
      <c r="A42" s="353" t="s">
        <v>768</v>
      </c>
      <c r="B42" s="464" t="s">
        <v>769</v>
      </c>
      <c r="C42" s="398">
        <v>198</v>
      </c>
      <c r="D42" s="465">
        <v>500</v>
      </c>
      <c r="E42" s="466">
        <v>500</v>
      </c>
      <c r="F42" s="467">
        <v>83</v>
      </c>
      <c r="G42" s="480">
        <f t="shared" si="5"/>
        <v>104</v>
      </c>
      <c r="H42" s="419">
        <f t="shared" si="6"/>
        <v>296</v>
      </c>
      <c r="I42" s="459">
        <f t="shared" si="6"/>
        <v>159</v>
      </c>
      <c r="J42" s="468">
        <f t="shared" si="3"/>
        <v>642</v>
      </c>
      <c r="K42" s="469">
        <f t="shared" si="4"/>
        <v>128.4</v>
      </c>
      <c r="L42" s="364"/>
      <c r="M42" s="421">
        <v>187</v>
      </c>
      <c r="N42" s="422">
        <v>483</v>
      </c>
      <c r="O42" s="481">
        <v>642</v>
      </c>
    </row>
    <row r="43" spans="1:15" ht="12.9" thickBot="1" x14ac:dyDescent="0.35">
      <c r="A43" s="482" t="s">
        <v>770</v>
      </c>
      <c r="B43" s="483" t="s">
        <v>729</v>
      </c>
      <c r="C43" s="407">
        <f t="shared" ref="C43:I43" si="8">SUM(C38:C42)</f>
        <v>14599</v>
      </c>
      <c r="D43" s="472">
        <f t="shared" si="8"/>
        <v>18789</v>
      </c>
      <c r="E43" s="472">
        <f t="shared" si="8"/>
        <v>16232</v>
      </c>
      <c r="F43" s="408">
        <f t="shared" si="8"/>
        <v>4393</v>
      </c>
      <c r="G43" s="484">
        <f t="shared" si="8"/>
        <v>4639</v>
      </c>
      <c r="H43" s="485">
        <f t="shared" si="8"/>
        <v>5341</v>
      </c>
      <c r="I43" s="486">
        <f t="shared" si="8"/>
        <v>1195</v>
      </c>
      <c r="J43" s="385">
        <f t="shared" si="3"/>
        <v>15568</v>
      </c>
      <c r="K43" s="487">
        <f t="shared" si="4"/>
        <v>95.909314933464756</v>
      </c>
      <c r="L43" s="364"/>
      <c r="M43" s="408">
        <f>SUM(M38:M42)</f>
        <v>9032</v>
      </c>
      <c r="N43" s="409">
        <f>SUM(N38:N42)</f>
        <v>14373</v>
      </c>
      <c r="O43" s="408">
        <f>SUM(O38:O42)</f>
        <v>15568</v>
      </c>
    </row>
    <row r="44" spans="1:15" s="436" customFormat="1" ht="5.25" customHeight="1" thickBot="1" x14ac:dyDescent="0.35">
      <c r="A44" s="488"/>
      <c r="B44" s="489"/>
      <c r="C44" s="490"/>
      <c r="D44" s="491"/>
      <c r="E44" s="491"/>
      <c r="F44" s="492"/>
      <c r="G44" s="493"/>
      <c r="H44" s="494"/>
      <c r="I44" s="493"/>
      <c r="J44" s="495"/>
      <c r="K44" s="496"/>
      <c r="L44" s="497"/>
      <c r="M44" s="498"/>
      <c r="N44" s="499"/>
      <c r="O44" s="499"/>
    </row>
    <row r="45" spans="1:15" ht="12.9" thickBot="1" x14ac:dyDescent="0.35">
      <c r="A45" s="500" t="s">
        <v>771</v>
      </c>
      <c r="B45" s="483" t="s">
        <v>729</v>
      </c>
      <c r="C45" s="408">
        <f t="shared" ref="C45:I45" si="9">C43-C41</f>
        <v>1376</v>
      </c>
      <c r="D45" s="407">
        <f t="shared" si="9"/>
        <v>2189</v>
      </c>
      <c r="E45" s="407">
        <f t="shared" si="9"/>
        <v>2189</v>
      </c>
      <c r="F45" s="408">
        <f t="shared" si="9"/>
        <v>100</v>
      </c>
      <c r="G45" s="501">
        <f t="shared" si="9"/>
        <v>282</v>
      </c>
      <c r="H45" s="408">
        <f t="shared" si="9"/>
        <v>833</v>
      </c>
      <c r="I45" s="409">
        <f t="shared" si="9"/>
        <v>309</v>
      </c>
      <c r="J45" s="502">
        <f t="shared" si="3"/>
        <v>1524</v>
      </c>
      <c r="K45" s="503">
        <f t="shared" si="4"/>
        <v>69.620831429876645</v>
      </c>
      <c r="L45" s="364"/>
      <c r="M45" s="504">
        <f>M43-M41</f>
        <v>382</v>
      </c>
      <c r="N45" s="409">
        <f>N43-N41</f>
        <v>1215</v>
      </c>
      <c r="O45" s="408">
        <f>O43-O41</f>
        <v>1524</v>
      </c>
    </row>
    <row r="46" spans="1:15" ht="12.9" thickBot="1" x14ac:dyDescent="0.35">
      <c r="A46" s="405" t="s">
        <v>772</v>
      </c>
      <c r="B46" s="471" t="s">
        <v>729</v>
      </c>
      <c r="C46" s="408">
        <f t="shared" ref="C46:I46" si="10">C43-C37</f>
        <v>13</v>
      </c>
      <c r="D46" s="407">
        <f t="shared" si="10"/>
        <v>5</v>
      </c>
      <c r="E46" s="407">
        <f t="shared" si="10"/>
        <v>5</v>
      </c>
      <c r="F46" s="408">
        <f t="shared" si="10"/>
        <v>1691</v>
      </c>
      <c r="G46" s="501">
        <f t="shared" si="10"/>
        <v>1312</v>
      </c>
      <c r="H46" s="408">
        <f t="shared" si="10"/>
        <v>169</v>
      </c>
      <c r="I46" s="409">
        <f t="shared" si="10"/>
        <v>-3149</v>
      </c>
      <c r="J46" s="502">
        <f t="shared" si="3"/>
        <v>23</v>
      </c>
      <c r="K46" s="503">
        <f t="shared" si="4"/>
        <v>459.99999999999994</v>
      </c>
      <c r="L46" s="364"/>
      <c r="M46" s="504">
        <f>M43-M37</f>
        <v>3003</v>
      </c>
      <c r="N46" s="409">
        <f>N43-N37</f>
        <v>3172</v>
      </c>
      <c r="O46" s="408">
        <f>O43-O37</f>
        <v>23</v>
      </c>
    </row>
    <row r="47" spans="1:15" ht="12.9" thickBot="1" x14ac:dyDescent="0.35">
      <c r="A47" s="505" t="s">
        <v>773</v>
      </c>
      <c r="B47" s="506" t="s">
        <v>729</v>
      </c>
      <c r="C47" s="408">
        <f t="shared" ref="C47:I47" si="11">C46-C41</f>
        <v>-13210</v>
      </c>
      <c r="D47" s="407">
        <f t="shared" si="11"/>
        <v>-16595</v>
      </c>
      <c r="E47" s="407">
        <f t="shared" si="11"/>
        <v>-14038</v>
      </c>
      <c r="F47" s="408">
        <f t="shared" si="11"/>
        <v>-2602</v>
      </c>
      <c r="G47" s="501">
        <f t="shared" si="11"/>
        <v>-3045</v>
      </c>
      <c r="H47" s="408">
        <f t="shared" si="11"/>
        <v>-4339</v>
      </c>
      <c r="I47" s="409">
        <f t="shared" si="11"/>
        <v>-4035</v>
      </c>
      <c r="J47" s="502">
        <f t="shared" si="3"/>
        <v>-14021</v>
      </c>
      <c r="K47" s="507">
        <f t="shared" si="4"/>
        <v>99.878900128223393</v>
      </c>
      <c r="L47" s="364"/>
      <c r="M47" s="504">
        <f>M46-M41</f>
        <v>-5647</v>
      </c>
      <c r="N47" s="409">
        <f>N46-N41</f>
        <v>-9986</v>
      </c>
      <c r="O47" s="408">
        <f>O46-O41</f>
        <v>-14021</v>
      </c>
    </row>
    <row r="50" spans="1:10" ht="14.15" x14ac:dyDescent="0.35">
      <c r="A50" s="508" t="s">
        <v>774</v>
      </c>
    </row>
    <row r="51" spans="1:10" s="331" customFormat="1" ht="14.15" x14ac:dyDescent="0.35">
      <c r="A51" s="509" t="s">
        <v>775</v>
      </c>
      <c r="B51" s="510"/>
      <c r="E51" s="329"/>
      <c r="F51" s="329"/>
      <c r="G51" s="329"/>
      <c r="H51" s="329"/>
      <c r="I51" s="329"/>
      <c r="J51" s="329"/>
    </row>
    <row r="52" spans="1:10" s="331" customFormat="1" ht="14.15" x14ac:dyDescent="0.35">
      <c r="A52" s="511" t="s">
        <v>776</v>
      </c>
      <c r="B52" s="510"/>
      <c r="E52" s="329"/>
      <c r="F52" s="329"/>
      <c r="G52" s="329"/>
      <c r="H52" s="329"/>
      <c r="I52" s="329"/>
      <c r="J52" s="329"/>
    </row>
    <row r="53" spans="1:10" s="513" customFormat="1" ht="14.15" x14ac:dyDescent="0.35">
      <c r="A53" s="511" t="s">
        <v>777</v>
      </c>
      <c r="B53" s="512"/>
      <c r="E53" s="514"/>
      <c r="F53" s="514"/>
      <c r="G53" s="514"/>
      <c r="H53" s="514"/>
      <c r="I53" s="514"/>
      <c r="J53" s="514"/>
    </row>
    <row r="56" spans="1:10" x14ac:dyDescent="0.3">
      <c r="A56" s="327" t="s">
        <v>778</v>
      </c>
    </row>
    <row r="58" spans="1:10" x14ac:dyDescent="0.3">
      <c r="A58" s="327" t="s">
        <v>779</v>
      </c>
    </row>
    <row r="60" spans="1:10" x14ac:dyDescent="0.3">
      <c r="A60" s="515" t="s">
        <v>780</v>
      </c>
    </row>
    <row r="61" spans="1:10" x14ac:dyDescent="0.3">
      <c r="A61" s="327" t="s">
        <v>781</v>
      </c>
    </row>
    <row r="62" spans="1:10" x14ac:dyDescent="0.3">
      <c r="A62" s="327" t="s">
        <v>782</v>
      </c>
    </row>
  </sheetData>
  <mergeCells count="5">
    <mergeCell ref="A1:O1"/>
    <mergeCell ref="C7:O7"/>
    <mergeCell ref="A9:A10"/>
    <mergeCell ref="B9:B10"/>
    <mergeCell ref="F9:I9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workbookViewId="0">
      <selection sqref="A1:XFD1048576"/>
    </sheetView>
  </sheetViews>
  <sheetFormatPr defaultColWidth="8.69140625" defaultRowHeight="12.45" x14ac:dyDescent="0.3"/>
  <cols>
    <col min="1" max="1" width="37.69140625" style="326" customWidth="1"/>
    <col min="2" max="2" width="7.3046875" style="328" customWidth="1"/>
    <col min="3" max="4" width="11.53515625" style="326" customWidth="1"/>
    <col min="5" max="5" width="11.53515625" style="330" customWidth="1"/>
    <col min="6" max="6" width="11.3828125" style="330" customWidth="1"/>
    <col min="7" max="7" width="9.84375" style="330" customWidth="1"/>
    <col min="8" max="8" width="9.15234375" style="330" customWidth="1"/>
    <col min="9" max="9" width="9.3046875" style="330" customWidth="1"/>
    <col min="10" max="10" width="9.15234375" style="330" customWidth="1"/>
    <col min="11" max="11" width="12" style="326" customWidth="1"/>
    <col min="12" max="12" width="8.69140625" style="326"/>
    <col min="13" max="13" width="11.84375" style="326" customWidth="1"/>
    <col min="14" max="14" width="12.53515625" style="326" customWidth="1"/>
    <col min="15" max="15" width="11.84375" style="326" customWidth="1"/>
    <col min="16" max="16" width="12" style="326" customWidth="1"/>
    <col min="17" max="16384" width="8.69140625" style="326"/>
  </cols>
  <sheetData>
    <row r="1" spans="1:16" ht="24" customHeight="1" x14ac:dyDescent="0.6">
      <c r="A1" s="1754"/>
      <c r="B1" s="1755"/>
      <c r="C1" s="1755"/>
      <c r="D1" s="1755"/>
      <c r="E1" s="1755"/>
      <c r="F1" s="1755"/>
      <c r="G1" s="1755"/>
      <c r="H1" s="1755"/>
      <c r="I1" s="1755"/>
      <c r="J1" s="1755"/>
      <c r="K1" s="1755"/>
      <c r="L1" s="1755"/>
      <c r="M1" s="1755"/>
      <c r="N1" s="1755"/>
      <c r="O1" s="1755"/>
      <c r="P1" s="325"/>
    </row>
    <row r="2" spans="1:16" x14ac:dyDescent="0.3">
      <c r="O2" s="332"/>
    </row>
    <row r="3" spans="1:16" ht="17.600000000000001" x14ac:dyDescent="0.4">
      <c r="A3" s="516" t="s">
        <v>783</v>
      </c>
      <c r="F3" s="334"/>
      <c r="G3" s="334"/>
    </row>
    <row r="4" spans="1:16" ht="21.75" customHeight="1" x14ac:dyDescent="0.4">
      <c r="A4" s="517"/>
      <c r="F4" s="334"/>
      <c r="G4" s="334"/>
    </row>
    <row r="5" spans="1:16" x14ac:dyDescent="0.3">
      <c r="A5" s="518"/>
      <c r="F5" s="334"/>
      <c r="G5" s="334"/>
    </row>
    <row r="6" spans="1:16" ht="6" customHeight="1" thickBot="1" x14ac:dyDescent="0.35">
      <c r="B6" s="337"/>
      <c r="C6" s="338"/>
      <c r="F6" s="334"/>
      <c r="G6" s="334"/>
    </row>
    <row r="7" spans="1:16" ht="24.75" customHeight="1" thickBot="1" x14ac:dyDescent="0.45">
      <c r="A7" s="519" t="s">
        <v>706</v>
      </c>
      <c r="B7" s="340"/>
      <c r="C7" s="1756" t="s">
        <v>784</v>
      </c>
      <c r="D7" s="1766"/>
      <c r="E7" s="1766"/>
      <c r="F7" s="1766"/>
      <c r="G7" s="1767"/>
      <c r="H7" s="1767"/>
      <c r="I7" s="1767"/>
      <c r="J7" s="1767"/>
      <c r="K7" s="1767"/>
      <c r="L7" s="1767"/>
      <c r="M7" s="1767"/>
      <c r="N7" s="1767"/>
      <c r="O7" s="1768"/>
    </row>
    <row r="8" spans="1:16" ht="23.25" customHeight="1" thickBot="1" x14ac:dyDescent="0.35">
      <c r="A8" s="518" t="s">
        <v>708</v>
      </c>
      <c r="F8" s="334"/>
      <c r="G8" s="334"/>
    </row>
    <row r="9" spans="1:16" s="331" customFormat="1" ht="12.9" thickBot="1" x14ac:dyDescent="0.35">
      <c r="A9" s="1769" t="s">
        <v>709</v>
      </c>
      <c r="B9" s="1771" t="s">
        <v>710</v>
      </c>
      <c r="C9" s="520" t="s">
        <v>0</v>
      </c>
      <c r="D9" s="342" t="s">
        <v>711</v>
      </c>
      <c r="E9" s="343" t="s">
        <v>712</v>
      </c>
      <c r="F9" s="1772" t="s">
        <v>713</v>
      </c>
      <c r="G9" s="1773"/>
      <c r="H9" s="1773"/>
      <c r="I9" s="1774"/>
      <c r="J9" s="342" t="s">
        <v>714</v>
      </c>
      <c r="K9" s="343" t="s">
        <v>715</v>
      </c>
      <c r="M9" s="344" t="s">
        <v>716</v>
      </c>
      <c r="N9" s="344" t="s">
        <v>717</v>
      </c>
      <c r="O9" s="344" t="s">
        <v>716</v>
      </c>
    </row>
    <row r="10" spans="1:16" s="331" customFormat="1" ht="12.9" thickBot="1" x14ac:dyDescent="0.35">
      <c r="A10" s="1770"/>
      <c r="B10" s="1762"/>
      <c r="C10" s="521" t="s">
        <v>785</v>
      </c>
      <c r="D10" s="346">
        <v>2021</v>
      </c>
      <c r="E10" s="347">
        <v>2021</v>
      </c>
      <c r="F10" s="522" t="s">
        <v>719</v>
      </c>
      <c r="G10" s="523" t="s">
        <v>720</v>
      </c>
      <c r="H10" s="524" t="s">
        <v>721</v>
      </c>
      <c r="I10" s="525" t="s">
        <v>722</v>
      </c>
      <c r="J10" s="346" t="s">
        <v>723</v>
      </c>
      <c r="K10" s="347" t="s">
        <v>724</v>
      </c>
      <c r="M10" s="351" t="s">
        <v>725</v>
      </c>
      <c r="N10" s="352" t="s">
        <v>726</v>
      </c>
      <c r="O10" s="352" t="s">
        <v>727</v>
      </c>
    </row>
    <row r="11" spans="1:16" s="331" customFormat="1" x14ac:dyDescent="0.3">
      <c r="A11" s="353" t="s">
        <v>728</v>
      </c>
      <c r="B11" s="354"/>
      <c r="C11" s="355">
        <v>23</v>
      </c>
      <c r="D11" s="356">
        <v>24</v>
      </c>
      <c r="E11" s="357">
        <v>24</v>
      </c>
      <c r="F11" s="526">
        <v>23</v>
      </c>
      <c r="G11" s="361">
        <f>M11</f>
        <v>23</v>
      </c>
      <c r="H11" s="527">
        <f>N11</f>
        <v>23</v>
      </c>
      <c r="I11" s="361">
        <f>O11</f>
        <v>23</v>
      </c>
      <c r="J11" s="528" t="s">
        <v>729</v>
      </c>
      <c r="K11" s="529" t="s">
        <v>729</v>
      </c>
      <c r="L11" s="364"/>
      <c r="M11" s="530">
        <v>23</v>
      </c>
      <c r="N11" s="531">
        <v>23</v>
      </c>
      <c r="O11" s="532">
        <v>23</v>
      </c>
    </row>
    <row r="12" spans="1:16" s="331" customFormat="1" ht="12.9" thickBot="1" x14ac:dyDescent="0.35">
      <c r="A12" s="368" t="s">
        <v>730</v>
      </c>
      <c r="B12" s="369"/>
      <c r="C12" s="370">
        <v>21.7</v>
      </c>
      <c r="D12" s="371">
        <v>22.3</v>
      </c>
      <c r="E12" s="372">
        <v>22.3</v>
      </c>
      <c r="F12" s="371">
        <v>21.3</v>
      </c>
      <c r="G12" s="376">
        <f t="shared" ref="G12:H23" si="0">M12</f>
        <v>21.3</v>
      </c>
      <c r="H12" s="374">
        <f>N12</f>
        <v>21.3</v>
      </c>
      <c r="I12" s="376">
        <f>O12</f>
        <v>21.3</v>
      </c>
      <c r="J12" s="533"/>
      <c r="K12" s="534" t="s">
        <v>729</v>
      </c>
      <c r="L12" s="364"/>
      <c r="M12" s="535">
        <v>21.3</v>
      </c>
      <c r="N12" s="536">
        <v>21.3</v>
      </c>
      <c r="O12" s="537">
        <v>21.3</v>
      </c>
    </row>
    <row r="13" spans="1:16" s="331" customFormat="1" x14ac:dyDescent="0.3">
      <c r="A13" s="382" t="s">
        <v>786</v>
      </c>
      <c r="B13" s="383" t="s">
        <v>732</v>
      </c>
      <c r="C13" s="384">
        <v>8162</v>
      </c>
      <c r="D13" s="385" t="s">
        <v>729</v>
      </c>
      <c r="E13" s="385" t="s">
        <v>729</v>
      </c>
      <c r="F13" s="356">
        <v>8166</v>
      </c>
      <c r="G13" s="361">
        <f t="shared" si="0"/>
        <v>8189</v>
      </c>
      <c r="H13" s="387">
        <f>N13</f>
        <v>8358</v>
      </c>
      <c r="I13" s="361">
        <f t="shared" ref="I13:I23" si="1">O13</f>
        <v>8737</v>
      </c>
      <c r="J13" s="538" t="s">
        <v>729</v>
      </c>
      <c r="K13" s="538" t="s">
        <v>729</v>
      </c>
      <c r="L13" s="364"/>
      <c r="M13" s="365">
        <v>8189</v>
      </c>
      <c r="N13" s="395">
        <v>8358</v>
      </c>
      <c r="O13" s="539">
        <v>8737</v>
      </c>
    </row>
    <row r="14" spans="1:16" s="331" customFormat="1" x14ac:dyDescent="0.3">
      <c r="A14" s="392" t="s">
        <v>787</v>
      </c>
      <c r="B14" s="383" t="s">
        <v>734</v>
      </c>
      <c r="C14" s="384">
        <v>7873</v>
      </c>
      <c r="D14" s="393" t="s">
        <v>729</v>
      </c>
      <c r="E14" s="393" t="s">
        <v>729</v>
      </c>
      <c r="F14" s="540">
        <v>7884</v>
      </c>
      <c r="G14" s="395">
        <f t="shared" si="0"/>
        <v>7913</v>
      </c>
      <c r="H14" s="387">
        <f t="shared" si="0"/>
        <v>8035</v>
      </c>
      <c r="I14" s="395">
        <f t="shared" si="1"/>
        <v>8274</v>
      </c>
      <c r="J14" s="538" t="s">
        <v>729</v>
      </c>
      <c r="K14" s="538" t="s">
        <v>729</v>
      </c>
      <c r="L14" s="364"/>
      <c r="M14" s="396">
        <v>7913</v>
      </c>
      <c r="N14" s="395">
        <v>8035</v>
      </c>
      <c r="O14" s="539">
        <v>8274</v>
      </c>
    </row>
    <row r="15" spans="1:16" s="331" customFormat="1" x14ac:dyDescent="0.3">
      <c r="A15" s="392" t="s">
        <v>735</v>
      </c>
      <c r="B15" s="383" t="s">
        <v>736</v>
      </c>
      <c r="C15" s="384">
        <v>35</v>
      </c>
      <c r="D15" s="393" t="s">
        <v>729</v>
      </c>
      <c r="E15" s="393" t="s">
        <v>729</v>
      </c>
      <c r="F15" s="540">
        <v>46</v>
      </c>
      <c r="G15" s="395">
        <f t="shared" si="0"/>
        <v>53</v>
      </c>
      <c r="H15" s="387">
        <f t="shared" si="0"/>
        <v>21</v>
      </c>
      <c r="I15" s="395">
        <f t="shared" si="1"/>
        <v>22</v>
      </c>
      <c r="J15" s="538" t="s">
        <v>729</v>
      </c>
      <c r="K15" s="538" t="s">
        <v>729</v>
      </c>
      <c r="L15" s="364"/>
      <c r="M15" s="396">
        <v>53</v>
      </c>
      <c r="N15" s="395">
        <v>21</v>
      </c>
      <c r="O15" s="539">
        <v>22</v>
      </c>
    </row>
    <row r="16" spans="1:16" s="331" customFormat="1" x14ac:dyDescent="0.3">
      <c r="A16" s="392" t="s">
        <v>737</v>
      </c>
      <c r="B16" s="383" t="s">
        <v>729</v>
      </c>
      <c r="C16" s="384">
        <v>728</v>
      </c>
      <c r="D16" s="393" t="s">
        <v>729</v>
      </c>
      <c r="E16" s="393" t="s">
        <v>729</v>
      </c>
      <c r="F16" s="540">
        <v>9650</v>
      </c>
      <c r="G16" s="395">
        <f t="shared" si="0"/>
        <v>6239</v>
      </c>
      <c r="H16" s="387">
        <f t="shared" si="0"/>
        <v>3153</v>
      </c>
      <c r="I16" s="395">
        <f t="shared" si="1"/>
        <v>654</v>
      </c>
      <c r="J16" s="538" t="s">
        <v>729</v>
      </c>
      <c r="K16" s="538" t="s">
        <v>729</v>
      </c>
      <c r="L16" s="364"/>
      <c r="M16" s="396">
        <v>6239</v>
      </c>
      <c r="N16" s="395">
        <v>3153</v>
      </c>
      <c r="O16" s="539">
        <v>654</v>
      </c>
    </row>
    <row r="17" spans="1:15" s="331" customFormat="1" ht="12.9" thickBot="1" x14ac:dyDescent="0.35">
      <c r="A17" s="353" t="s">
        <v>738</v>
      </c>
      <c r="B17" s="397" t="s">
        <v>739</v>
      </c>
      <c r="C17" s="398">
        <v>2544</v>
      </c>
      <c r="D17" s="399" t="s">
        <v>729</v>
      </c>
      <c r="E17" s="399" t="s">
        <v>729</v>
      </c>
      <c r="F17" s="541">
        <v>3654</v>
      </c>
      <c r="G17" s="395">
        <f t="shared" si="0"/>
        <v>4005</v>
      </c>
      <c r="H17" s="387">
        <f t="shared" si="0"/>
        <v>4214</v>
      </c>
      <c r="I17" s="395">
        <f t="shared" si="1"/>
        <v>2813</v>
      </c>
      <c r="J17" s="529" t="s">
        <v>729</v>
      </c>
      <c r="K17" s="529" t="s">
        <v>729</v>
      </c>
      <c r="L17" s="364"/>
      <c r="M17" s="402">
        <v>4005</v>
      </c>
      <c r="N17" s="542">
        <v>4214</v>
      </c>
      <c r="O17" s="543">
        <v>2813</v>
      </c>
    </row>
    <row r="18" spans="1:15" s="513" customFormat="1" ht="12.9" thickBot="1" x14ac:dyDescent="0.35">
      <c r="A18" s="405" t="s">
        <v>740</v>
      </c>
      <c r="B18" s="483"/>
      <c r="C18" s="407">
        <f>C13-C14+C15+C16+C17</f>
        <v>3596</v>
      </c>
      <c r="D18" s="407" t="s">
        <v>729</v>
      </c>
      <c r="E18" s="407" t="s">
        <v>729</v>
      </c>
      <c r="F18" s="407">
        <f>F13-F14+F15+F16+F17</f>
        <v>13632</v>
      </c>
      <c r="G18" s="407">
        <f t="shared" ref="G18:I18" si="2">G13-G14+G15+G16+G17</f>
        <v>10573</v>
      </c>
      <c r="H18" s="407">
        <f t="shared" si="2"/>
        <v>7711</v>
      </c>
      <c r="I18" s="408">
        <f t="shared" si="2"/>
        <v>3952</v>
      </c>
      <c r="J18" s="544" t="s">
        <v>729</v>
      </c>
      <c r="K18" s="544" t="s">
        <v>729</v>
      </c>
      <c r="L18" s="545"/>
      <c r="M18" s="410">
        <f>M13-M14+M15+M16+M17</f>
        <v>10573</v>
      </c>
      <c r="N18" s="410">
        <f t="shared" ref="N18:O18" si="3">N13-N14+N15+N16+N17</f>
        <v>7711</v>
      </c>
      <c r="O18" s="410">
        <f t="shared" si="3"/>
        <v>3952</v>
      </c>
    </row>
    <row r="19" spans="1:15" s="331" customFormat="1" x14ac:dyDescent="0.3">
      <c r="A19" s="353" t="s">
        <v>741</v>
      </c>
      <c r="B19" s="397">
        <v>401</v>
      </c>
      <c r="C19" s="398">
        <v>303</v>
      </c>
      <c r="D19" s="385" t="s">
        <v>729</v>
      </c>
      <c r="E19" s="385" t="s">
        <v>729</v>
      </c>
      <c r="F19" s="541">
        <v>297</v>
      </c>
      <c r="G19" s="395">
        <f t="shared" si="0"/>
        <v>291</v>
      </c>
      <c r="H19" s="387">
        <f t="shared" si="0"/>
        <v>338</v>
      </c>
      <c r="I19" s="395">
        <f t="shared" si="1"/>
        <v>478</v>
      </c>
      <c r="J19" s="529" t="s">
        <v>729</v>
      </c>
      <c r="K19" s="529" t="s">
        <v>729</v>
      </c>
      <c r="L19" s="364"/>
      <c r="M19" s="414">
        <v>291</v>
      </c>
      <c r="N19" s="458">
        <v>338</v>
      </c>
      <c r="O19" s="546">
        <v>478</v>
      </c>
    </row>
    <row r="20" spans="1:15" s="331" customFormat="1" x14ac:dyDescent="0.3">
      <c r="A20" s="392" t="s">
        <v>742</v>
      </c>
      <c r="B20" s="383" t="s">
        <v>743</v>
      </c>
      <c r="C20" s="384">
        <v>1621</v>
      </c>
      <c r="D20" s="393" t="s">
        <v>729</v>
      </c>
      <c r="E20" s="393" t="s">
        <v>729</v>
      </c>
      <c r="F20" s="540">
        <v>1642</v>
      </c>
      <c r="G20" s="395">
        <f t="shared" si="0"/>
        <v>1648</v>
      </c>
      <c r="H20" s="387">
        <f t="shared" si="0"/>
        <v>1610</v>
      </c>
      <c r="I20" s="395">
        <f t="shared" si="1"/>
        <v>1611</v>
      </c>
      <c r="J20" s="538" t="s">
        <v>729</v>
      </c>
      <c r="K20" s="538" t="s">
        <v>729</v>
      </c>
      <c r="L20" s="364"/>
      <c r="M20" s="396">
        <v>1648</v>
      </c>
      <c r="N20" s="395">
        <v>1610</v>
      </c>
      <c r="O20" s="539">
        <v>1611</v>
      </c>
    </row>
    <row r="21" spans="1:15" s="331" customFormat="1" x14ac:dyDescent="0.3">
      <c r="A21" s="392" t="s">
        <v>744</v>
      </c>
      <c r="B21" s="383" t="s">
        <v>729</v>
      </c>
      <c r="C21" s="384">
        <v>0</v>
      </c>
      <c r="D21" s="393" t="s">
        <v>729</v>
      </c>
      <c r="E21" s="393" t="s">
        <v>729</v>
      </c>
      <c r="F21" s="540">
        <v>0</v>
      </c>
      <c r="G21" s="395">
        <f t="shared" si="0"/>
        <v>0</v>
      </c>
      <c r="H21" s="387">
        <f t="shared" si="0"/>
        <v>0</v>
      </c>
      <c r="I21" s="395">
        <f t="shared" si="1"/>
        <v>0</v>
      </c>
      <c r="J21" s="538" t="s">
        <v>729</v>
      </c>
      <c r="K21" s="538" t="s">
        <v>729</v>
      </c>
      <c r="L21" s="364"/>
      <c r="M21" s="396">
        <v>0</v>
      </c>
      <c r="N21" s="395">
        <v>0</v>
      </c>
      <c r="O21" s="539">
        <v>0</v>
      </c>
    </row>
    <row r="22" spans="1:15" s="331" customFormat="1" x14ac:dyDescent="0.3">
      <c r="A22" s="392" t="s">
        <v>745</v>
      </c>
      <c r="B22" s="383" t="s">
        <v>729</v>
      </c>
      <c r="C22" s="384">
        <v>1653</v>
      </c>
      <c r="D22" s="393" t="s">
        <v>729</v>
      </c>
      <c r="E22" s="393" t="s">
        <v>729</v>
      </c>
      <c r="F22" s="540">
        <v>11163</v>
      </c>
      <c r="G22" s="395">
        <f t="shared" si="0"/>
        <v>7912</v>
      </c>
      <c r="H22" s="387">
        <f t="shared" si="0"/>
        <v>4631</v>
      </c>
      <c r="I22" s="395">
        <f t="shared" si="1"/>
        <v>1843</v>
      </c>
      <c r="J22" s="538" t="s">
        <v>729</v>
      </c>
      <c r="K22" s="538" t="s">
        <v>729</v>
      </c>
      <c r="L22" s="364"/>
      <c r="M22" s="396">
        <v>7912</v>
      </c>
      <c r="N22" s="395">
        <v>4631</v>
      </c>
      <c r="O22" s="539">
        <v>1843</v>
      </c>
    </row>
    <row r="23" spans="1:15" s="331" customFormat="1" ht="12.9" thickBot="1" x14ac:dyDescent="0.35">
      <c r="A23" s="368" t="s">
        <v>746</v>
      </c>
      <c r="B23" s="416" t="s">
        <v>729</v>
      </c>
      <c r="C23" s="384">
        <v>0</v>
      </c>
      <c r="D23" s="399" t="s">
        <v>729</v>
      </c>
      <c r="E23" s="399" t="s">
        <v>729</v>
      </c>
      <c r="F23" s="547">
        <v>0</v>
      </c>
      <c r="G23" s="542">
        <f t="shared" si="0"/>
        <v>0</v>
      </c>
      <c r="H23" s="418">
        <f t="shared" si="0"/>
        <v>0</v>
      </c>
      <c r="I23" s="419">
        <f t="shared" si="1"/>
        <v>0</v>
      </c>
      <c r="J23" s="548" t="s">
        <v>729</v>
      </c>
      <c r="K23" s="548" t="s">
        <v>729</v>
      </c>
      <c r="L23" s="364"/>
      <c r="M23" s="421">
        <v>0</v>
      </c>
      <c r="N23" s="542">
        <v>0</v>
      </c>
      <c r="O23" s="549">
        <v>0</v>
      </c>
    </row>
    <row r="24" spans="1:15" s="331" customFormat="1" x14ac:dyDescent="0.3">
      <c r="A24" s="424" t="s">
        <v>747</v>
      </c>
      <c r="B24" s="425" t="s">
        <v>729</v>
      </c>
      <c r="C24" s="426">
        <v>13615</v>
      </c>
      <c r="D24" s="427">
        <v>12993</v>
      </c>
      <c r="E24" s="428">
        <v>13188</v>
      </c>
      <c r="F24" s="427">
        <v>3249</v>
      </c>
      <c r="G24" s="429">
        <f>M24-F24</f>
        <v>3248</v>
      </c>
      <c r="H24" s="430">
        <f>N24-M24</f>
        <v>6691</v>
      </c>
      <c r="I24" s="550">
        <f>O24-N24</f>
        <v>0</v>
      </c>
      <c r="J24" s="551">
        <f t="shared" ref="J24:J47" si="4">SUM(F24:I24)</f>
        <v>13188</v>
      </c>
      <c r="K24" s="552">
        <f t="shared" ref="K24:K47" si="5">(J24/E24)*100</f>
        <v>100</v>
      </c>
      <c r="L24" s="364"/>
      <c r="M24" s="365">
        <v>6497</v>
      </c>
      <c r="N24" s="361">
        <v>13188</v>
      </c>
      <c r="O24" s="553">
        <v>13188</v>
      </c>
    </row>
    <row r="25" spans="1:15" s="331" customFormat="1" x14ac:dyDescent="0.3">
      <c r="A25" s="392" t="s">
        <v>748</v>
      </c>
      <c r="B25" s="437" t="s">
        <v>729</v>
      </c>
      <c r="C25" s="384">
        <v>0</v>
      </c>
      <c r="D25" s="438">
        <v>0</v>
      </c>
      <c r="E25" s="439">
        <v>0</v>
      </c>
      <c r="F25" s="438">
        <v>0</v>
      </c>
      <c r="G25" s="440">
        <f t="shared" ref="G25:G42" si="6">M25-F25</f>
        <v>0</v>
      </c>
      <c r="H25" s="441">
        <f t="shared" ref="H25:I42" si="7">N25-M25</f>
        <v>0</v>
      </c>
      <c r="I25" s="550">
        <f t="shared" si="7"/>
        <v>0</v>
      </c>
      <c r="J25" s="554">
        <f t="shared" si="4"/>
        <v>0</v>
      </c>
      <c r="K25" s="555" t="e">
        <f t="shared" si="5"/>
        <v>#DIV/0!</v>
      </c>
      <c r="L25" s="364"/>
      <c r="M25" s="396">
        <v>0</v>
      </c>
      <c r="N25" s="395">
        <v>0</v>
      </c>
      <c r="O25" s="479">
        <v>0</v>
      </c>
    </row>
    <row r="26" spans="1:15" s="331" customFormat="1" ht="12.9" thickBot="1" x14ac:dyDescent="0.35">
      <c r="A26" s="368" t="s">
        <v>749</v>
      </c>
      <c r="B26" s="445">
        <v>672</v>
      </c>
      <c r="C26" s="446">
        <v>11601</v>
      </c>
      <c r="D26" s="447">
        <v>10950</v>
      </c>
      <c r="E26" s="448">
        <v>10950</v>
      </c>
      <c r="F26" s="449">
        <v>2738</v>
      </c>
      <c r="G26" s="450">
        <f t="shared" si="6"/>
        <v>2738</v>
      </c>
      <c r="H26" s="451">
        <f t="shared" si="7"/>
        <v>5474</v>
      </c>
      <c r="I26" s="556">
        <f t="shared" si="7"/>
        <v>0</v>
      </c>
      <c r="J26" s="557">
        <f t="shared" si="4"/>
        <v>10950</v>
      </c>
      <c r="K26" s="558">
        <f t="shared" si="5"/>
        <v>100</v>
      </c>
      <c r="L26" s="364"/>
      <c r="M26" s="402">
        <v>5476</v>
      </c>
      <c r="N26" s="419">
        <v>10950</v>
      </c>
      <c r="O26" s="559">
        <v>10950</v>
      </c>
    </row>
    <row r="27" spans="1:15" s="331" customFormat="1" x14ac:dyDescent="0.3">
      <c r="A27" s="382" t="s">
        <v>750</v>
      </c>
      <c r="B27" s="425">
        <v>501</v>
      </c>
      <c r="C27" s="384">
        <v>1659</v>
      </c>
      <c r="D27" s="455">
        <v>1240</v>
      </c>
      <c r="E27" s="456">
        <v>1240</v>
      </c>
      <c r="F27" s="455">
        <v>352</v>
      </c>
      <c r="G27" s="457">
        <f t="shared" si="6"/>
        <v>277</v>
      </c>
      <c r="H27" s="458">
        <f t="shared" si="7"/>
        <v>342</v>
      </c>
      <c r="I27" s="361">
        <f t="shared" si="7"/>
        <v>636</v>
      </c>
      <c r="J27" s="560">
        <f t="shared" si="4"/>
        <v>1607</v>
      </c>
      <c r="K27" s="552">
        <f t="shared" si="5"/>
        <v>129.59677419354838</v>
      </c>
      <c r="L27" s="364"/>
      <c r="M27" s="414">
        <v>629</v>
      </c>
      <c r="N27" s="561">
        <v>971</v>
      </c>
      <c r="O27" s="478">
        <v>1607</v>
      </c>
    </row>
    <row r="28" spans="1:15" s="331" customFormat="1" x14ac:dyDescent="0.3">
      <c r="A28" s="392" t="s">
        <v>751</v>
      </c>
      <c r="B28" s="437">
        <v>502</v>
      </c>
      <c r="C28" s="384">
        <v>752</v>
      </c>
      <c r="D28" s="462">
        <v>812</v>
      </c>
      <c r="E28" s="463">
        <v>812</v>
      </c>
      <c r="F28" s="462">
        <v>102</v>
      </c>
      <c r="G28" s="388">
        <f t="shared" si="6"/>
        <v>83</v>
      </c>
      <c r="H28" s="395">
        <f t="shared" si="7"/>
        <v>192</v>
      </c>
      <c r="I28" s="458">
        <f t="shared" si="7"/>
        <v>236</v>
      </c>
      <c r="J28" s="562">
        <f t="shared" si="4"/>
        <v>613</v>
      </c>
      <c r="K28" s="555">
        <f t="shared" si="5"/>
        <v>75.49261083743842</v>
      </c>
      <c r="L28" s="364"/>
      <c r="M28" s="396">
        <v>185</v>
      </c>
      <c r="N28" s="563">
        <v>377</v>
      </c>
      <c r="O28" s="479">
        <v>613</v>
      </c>
    </row>
    <row r="29" spans="1:15" s="331" customFormat="1" x14ac:dyDescent="0.3">
      <c r="A29" s="392" t="s">
        <v>752</v>
      </c>
      <c r="B29" s="437">
        <v>504</v>
      </c>
      <c r="C29" s="384">
        <v>0</v>
      </c>
      <c r="D29" s="462">
        <v>0</v>
      </c>
      <c r="E29" s="463">
        <v>0</v>
      </c>
      <c r="F29" s="462">
        <v>0</v>
      </c>
      <c r="G29" s="388">
        <f t="shared" si="6"/>
        <v>0</v>
      </c>
      <c r="H29" s="395">
        <f t="shared" si="7"/>
        <v>0</v>
      </c>
      <c r="I29" s="458">
        <f t="shared" si="7"/>
        <v>0</v>
      </c>
      <c r="J29" s="562">
        <f t="shared" si="4"/>
        <v>0</v>
      </c>
      <c r="K29" s="555" t="e">
        <f t="shared" si="5"/>
        <v>#DIV/0!</v>
      </c>
      <c r="L29" s="364"/>
      <c r="M29" s="396">
        <v>0</v>
      </c>
      <c r="N29" s="563">
        <v>0</v>
      </c>
      <c r="O29" s="479">
        <v>0</v>
      </c>
    </row>
    <row r="30" spans="1:15" s="331" customFormat="1" x14ac:dyDescent="0.3">
      <c r="A30" s="392" t="s">
        <v>753</v>
      </c>
      <c r="B30" s="437">
        <v>511</v>
      </c>
      <c r="C30" s="384">
        <v>53</v>
      </c>
      <c r="D30" s="462">
        <v>40</v>
      </c>
      <c r="E30" s="463">
        <v>40</v>
      </c>
      <c r="F30" s="462">
        <v>5</v>
      </c>
      <c r="G30" s="388">
        <f t="shared" si="6"/>
        <v>23</v>
      </c>
      <c r="H30" s="395">
        <f t="shared" si="7"/>
        <v>7</v>
      </c>
      <c r="I30" s="458">
        <f t="shared" si="7"/>
        <v>16</v>
      </c>
      <c r="J30" s="562">
        <f t="shared" si="4"/>
        <v>51</v>
      </c>
      <c r="K30" s="555">
        <f t="shared" si="5"/>
        <v>127.49999999999999</v>
      </c>
      <c r="L30" s="364"/>
      <c r="M30" s="396">
        <v>28</v>
      </c>
      <c r="N30" s="563">
        <v>35</v>
      </c>
      <c r="O30" s="479">
        <v>51</v>
      </c>
    </row>
    <row r="31" spans="1:15" s="331" customFormat="1" x14ac:dyDescent="0.3">
      <c r="A31" s="392" t="s">
        <v>754</v>
      </c>
      <c r="B31" s="437">
        <v>518</v>
      </c>
      <c r="C31" s="384">
        <v>398</v>
      </c>
      <c r="D31" s="462">
        <v>388</v>
      </c>
      <c r="E31" s="463">
        <v>388</v>
      </c>
      <c r="F31" s="462">
        <v>74</v>
      </c>
      <c r="G31" s="388">
        <f t="shared" si="6"/>
        <v>90</v>
      </c>
      <c r="H31" s="395">
        <f t="shared" si="7"/>
        <v>114</v>
      </c>
      <c r="I31" s="458">
        <f t="shared" si="7"/>
        <v>126</v>
      </c>
      <c r="J31" s="562">
        <f t="shared" si="4"/>
        <v>404</v>
      </c>
      <c r="K31" s="555">
        <f t="shared" si="5"/>
        <v>104.1237113402062</v>
      </c>
      <c r="L31" s="364"/>
      <c r="M31" s="396">
        <v>164</v>
      </c>
      <c r="N31" s="563">
        <v>278</v>
      </c>
      <c r="O31" s="479">
        <v>404</v>
      </c>
    </row>
    <row r="32" spans="1:15" s="331" customFormat="1" x14ac:dyDescent="0.3">
      <c r="A32" s="392" t="s">
        <v>755</v>
      </c>
      <c r="B32" s="437">
        <v>521</v>
      </c>
      <c r="C32" s="384">
        <v>7880</v>
      </c>
      <c r="D32" s="462">
        <v>7917</v>
      </c>
      <c r="E32" s="463">
        <v>7917</v>
      </c>
      <c r="F32" s="462">
        <v>1673</v>
      </c>
      <c r="G32" s="388">
        <f t="shared" si="6"/>
        <v>1937</v>
      </c>
      <c r="H32" s="395">
        <f t="shared" si="7"/>
        <v>1753</v>
      </c>
      <c r="I32" s="458">
        <f t="shared" si="7"/>
        <v>2514</v>
      </c>
      <c r="J32" s="562">
        <f t="shared" si="4"/>
        <v>7877</v>
      </c>
      <c r="K32" s="555">
        <f t="shared" si="5"/>
        <v>99.494758115447766</v>
      </c>
      <c r="L32" s="364"/>
      <c r="M32" s="396">
        <v>3610</v>
      </c>
      <c r="N32" s="563">
        <v>5363</v>
      </c>
      <c r="O32" s="479">
        <v>7877</v>
      </c>
    </row>
    <row r="33" spans="1:15" s="331" customFormat="1" x14ac:dyDescent="0.3">
      <c r="A33" s="392" t="s">
        <v>756</v>
      </c>
      <c r="B33" s="437" t="s">
        <v>757</v>
      </c>
      <c r="C33" s="384">
        <v>2931</v>
      </c>
      <c r="D33" s="462">
        <v>3042</v>
      </c>
      <c r="E33" s="463">
        <v>3042</v>
      </c>
      <c r="F33" s="462">
        <v>625</v>
      </c>
      <c r="G33" s="388">
        <f t="shared" si="6"/>
        <v>723</v>
      </c>
      <c r="H33" s="395">
        <f t="shared" si="7"/>
        <v>656</v>
      </c>
      <c r="I33" s="458">
        <f t="shared" si="7"/>
        <v>926</v>
      </c>
      <c r="J33" s="562">
        <f t="shared" si="4"/>
        <v>2930</v>
      </c>
      <c r="K33" s="555">
        <f t="shared" si="5"/>
        <v>96.318211702827085</v>
      </c>
      <c r="L33" s="364"/>
      <c r="M33" s="396">
        <v>1348</v>
      </c>
      <c r="N33" s="563">
        <v>2004</v>
      </c>
      <c r="O33" s="479">
        <v>2930</v>
      </c>
    </row>
    <row r="34" spans="1:15" s="331" customFormat="1" x14ac:dyDescent="0.3">
      <c r="A34" s="392" t="s">
        <v>758</v>
      </c>
      <c r="B34" s="437">
        <v>557</v>
      </c>
      <c r="C34" s="384">
        <v>0</v>
      </c>
      <c r="D34" s="462">
        <v>0</v>
      </c>
      <c r="E34" s="463">
        <v>0</v>
      </c>
      <c r="F34" s="462">
        <v>0</v>
      </c>
      <c r="G34" s="388">
        <f t="shared" si="6"/>
        <v>0</v>
      </c>
      <c r="H34" s="395">
        <f t="shared" si="7"/>
        <v>0</v>
      </c>
      <c r="I34" s="458">
        <f t="shared" si="7"/>
        <v>0</v>
      </c>
      <c r="J34" s="562">
        <f t="shared" si="4"/>
        <v>0</v>
      </c>
      <c r="K34" s="555" t="e">
        <f t="shared" si="5"/>
        <v>#DIV/0!</v>
      </c>
      <c r="L34" s="364"/>
      <c r="M34" s="396">
        <v>0</v>
      </c>
      <c r="N34" s="563">
        <v>0</v>
      </c>
      <c r="O34" s="479">
        <v>0</v>
      </c>
    </row>
    <row r="35" spans="1:15" s="331" customFormat="1" x14ac:dyDescent="0.3">
      <c r="A35" s="392" t="s">
        <v>759</v>
      </c>
      <c r="B35" s="437">
        <v>551</v>
      </c>
      <c r="C35" s="384">
        <v>19</v>
      </c>
      <c r="D35" s="462">
        <v>25</v>
      </c>
      <c r="E35" s="463">
        <v>25</v>
      </c>
      <c r="F35" s="462">
        <v>6</v>
      </c>
      <c r="G35" s="388">
        <f t="shared" si="6"/>
        <v>6</v>
      </c>
      <c r="H35" s="395">
        <f t="shared" si="7"/>
        <v>7</v>
      </c>
      <c r="I35" s="458">
        <f t="shared" si="7"/>
        <v>6</v>
      </c>
      <c r="J35" s="562">
        <f t="shared" si="4"/>
        <v>25</v>
      </c>
      <c r="K35" s="555">
        <f t="shared" si="5"/>
        <v>100</v>
      </c>
      <c r="L35" s="364"/>
      <c r="M35" s="396">
        <v>12</v>
      </c>
      <c r="N35" s="563">
        <v>19</v>
      </c>
      <c r="O35" s="479">
        <v>25</v>
      </c>
    </row>
    <row r="36" spans="1:15" s="331" customFormat="1" ht="12.9" thickBot="1" x14ac:dyDescent="0.35">
      <c r="A36" s="353" t="s">
        <v>760</v>
      </c>
      <c r="B36" s="464" t="s">
        <v>761</v>
      </c>
      <c r="C36" s="398">
        <v>411</v>
      </c>
      <c r="D36" s="465">
        <v>204</v>
      </c>
      <c r="E36" s="466">
        <v>399</v>
      </c>
      <c r="F36" s="467">
        <v>4</v>
      </c>
      <c r="G36" s="388">
        <f t="shared" si="6"/>
        <v>29</v>
      </c>
      <c r="H36" s="542">
        <f t="shared" si="7"/>
        <v>125</v>
      </c>
      <c r="I36" s="564">
        <f t="shared" si="7"/>
        <v>264</v>
      </c>
      <c r="J36" s="565">
        <f t="shared" si="4"/>
        <v>422</v>
      </c>
      <c r="K36" s="558">
        <f t="shared" si="5"/>
        <v>105.76441102756893</v>
      </c>
      <c r="L36" s="364"/>
      <c r="M36" s="421">
        <v>33</v>
      </c>
      <c r="N36" s="566">
        <v>158</v>
      </c>
      <c r="O36" s="481">
        <v>422</v>
      </c>
    </row>
    <row r="37" spans="1:15" s="513" customFormat="1" ht="12.9" thickBot="1" x14ac:dyDescent="0.35">
      <c r="A37" s="405" t="s">
        <v>762</v>
      </c>
      <c r="B37" s="471"/>
      <c r="C37" s="407">
        <f t="shared" ref="C37:G37" si="8">SUM(C27:C36)</f>
        <v>14103</v>
      </c>
      <c r="D37" s="472">
        <f t="shared" si="8"/>
        <v>13668</v>
      </c>
      <c r="E37" s="567">
        <f t="shared" ref="E37" si="9">SUM(E27:E36)</f>
        <v>13863</v>
      </c>
      <c r="F37" s="407">
        <f t="shared" si="8"/>
        <v>2841</v>
      </c>
      <c r="G37" s="407">
        <f t="shared" si="8"/>
        <v>3168</v>
      </c>
      <c r="H37" s="568">
        <f t="shared" si="7"/>
        <v>3196</v>
      </c>
      <c r="I37" s="568">
        <f t="shared" si="7"/>
        <v>4724</v>
      </c>
      <c r="J37" s="569">
        <f t="shared" si="4"/>
        <v>13929</v>
      </c>
      <c r="K37" s="570">
        <f t="shared" si="5"/>
        <v>100.47608742696386</v>
      </c>
      <c r="L37" s="545"/>
      <c r="M37" s="408">
        <f>SUM(M27:M36)</f>
        <v>6009</v>
      </c>
      <c r="N37" s="409">
        <f>SUM(N27:N36)</f>
        <v>9205</v>
      </c>
      <c r="O37" s="408">
        <f>SUM(O27:O36)</f>
        <v>13929</v>
      </c>
    </row>
    <row r="38" spans="1:15" s="331" customFormat="1" x14ac:dyDescent="0.3">
      <c r="A38" s="382" t="s">
        <v>763</v>
      </c>
      <c r="B38" s="425">
        <v>601</v>
      </c>
      <c r="C38" s="474">
        <v>0</v>
      </c>
      <c r="D38" s="455">
        <v>0</v>
      </c>
      <c r="E38" s="456">
        <v>0</v>
      </c>
      <c r="F38" s="475">
        <v>0</v>
      </c>
      <c r="G38" s="388">
        <f t="shared" si="6"/>
        <v>0</v>
      </c>
      <c r="H38" s="458">
        <f t="shared" si="7"/>
        <v>0</v>
      </c>
      <c r="I38" s="361">
        <f t="shared" si="7"/>
        <v>0</v>
      </c>
      <c r="J38" s="551">
        <f t="shared" si="4"/>
        <v>0</v>
      </c>
      <c r="K38" s="552" t="e">
        <f t="shared" si="5"/>
        <v>#DIV/0!</v>
      </c>
      <c r="L38" s="364"/>
      <c r="M38" s="414">
        <v>0</v>
      </c>
      <c r="N38" s="561">
        <v>0</v>
      </c>
      <c r="O38" s="478">
        <v>0</v>
      </c>
    </row>
    <row r="39" spans="1:15" s="331" customFormat="1" x14ac:dyDescent="0.3">
      <c r="A39" s="392" t="s">
        <v>764</v>
      </c>
      <c r="B39" s="437">
        <v>602</v>
      </c>
      <c r="C39" s="384">
        <v>380</v>
      </c>
      <c r="D39" s="462">
        <v>440</v>
      </c>
      <c r="E39" s="463">
        <v>440</v>
      </c>
      <c r="F39" s="462">
        <v>76</v>
      </c>
      <c r="G39" s="388">
        <f t="shared" si="6"/>
        <v>92</v>
      </c>
      <c r="H39" s="395">
        <f t="shared" si="7"/>
        <v>100</v>
      </c>
      <c r="I39" s="458">
        <f t="shared" si="7"/>
        <v>146</v>
      </c>
      <c r="J39" s="554">
        <f t="shared" si="4"/>
        <v>414</v>
      </c>
      <c r="K39" s="555">
        <f t="shared" si="5"/>
        <v>94.090909090909093</v>
      </c>
      <c r="L39" s="364"/>
      <c r="M39" s="396">
        <v>168</v>
      </c>
      <c r="N39" s="563">
        <v>268</v>
      </c>
      <c r="O39" s="479">
        <v>414</v>
      </c>
    </row>
    <row r="40" spans="1:15" s="331" customFormat="1" x14ac:dyDescent="0.3">
      <c r="A40" s="392" t="s">
        <v>765</v>
      </c>
      <c r="B40" s="437">
        <v>604</v>
      </c>
      <c r="C40" s="384">
        <v>0</v>
      </c>
      <c r="D40" s="462">
        <v>0</v>
      </c>
      <c r="E40" s="463">
        <v>0</v>
      </c>
      <c r="F40" s="462">
        <v>0</v>
      </c>
      <c r="G40" s="388">
        <f t="shared" si="6"/>
        <v>0</v>
      </c>
      <c r="H40" s="395">
        <f t="shared" si="7"/>
        <v>0</v>
      </c>
      <c r="I40" s="458">
        <f t="shared" si="7"/>
        <v>0</v>
      </c>
      <c r="J40" s="554">
        <f t="shared" si="4"/>
        <v>0</v>
      </c>
      <c r="K40" s="555" t="e">
        <f t="shared" si="5"/>
        <v>#DIV/0!</v>
      </c>
      <c r="L40" s="364"/>
      <c r="M40" s="396">
        <v>0</v>
      </c>
      <c r="N40" s="563">
        <v>0</v>
      </c>
      <c r="O40" s="479">
        <v>0</v>
      </c>
    </row>
    <row r="41" spans="1:15" s="331" customFormat="1" x14ac:dyDescent="0.3">
      <c r="A41" s="392" t="s">
        <v>766</v>
      </c>
      <c r="B41" s="437" t="s">
        <v>767</v>
      </c>
      <c r="C41" s="384">
        <v>13615</v>
      </c>
      <c r="D41" s="462">
        <v>12993</v>
      </c>
      <c r="E41" s="463">
        <v>13188</v>
      </c>
      <c r="F41" s="462">
        <v>3249</v>
      </c>
      <c r="G41" s="388">
        <f t="shared" si="6"/>
        <v>3248</v>
      </c>
      <c r="H41" s="395">
        <f t="shared" si="7"/>
        <v>3443</v>
      </c>
      <c r="I41" s="458">
        <f t="shared" si="7"/>
        <v>3248</v>
      </c>
      <c r="J41" s="554">
        <f t="shared" si="4"/>
        <v>13188</v>
      </c>
      <c r="K41" s="555">
        <f t="shared" si="5"/>
        <v>100</v>
      </c>
      <c r="L41" s="364"/>
      <c r="M41" s="396">
        <v>6497</v>
      </c>
      <c r="N41" s="563">
        <v>9940</v>
      </c>
      <c r="O41" s="479">
        <v>13188</v>
      </c>
    </row>
    <row r="42" spans="1:15" s="331" customFormat="1" ht="12.9" thickBot="1" x14ac:dyDescent="0.35">
      <c r="A42" s="353" t="s">
        <v>768</v>
      </c>
      <c r="B42" s="464" t="s">
        <v>769</v>
      </c>
      <c r="C42" s="398">
        <v>126</v>
      </c>
      <c r="D42" s="465">
        <v>235</v>
      </c>
      <c r="E42" s="466">
        <v>235</v>
      </c>
      <c r="F42" s="467">
        <v>29</v>
      </c>
      <c r="G42" s="480">
        <f t="shared" si="6"/>
        <v>38</v>
      </c>
      <c r="H42" s="419">
        <f t="shared" si="7"/>
        <v>61</v>
      </c>
      <c r="I42" s="564">
        <f t="shared" si="7"/>
        <v>219</v>
      </c>
      <c r="J42" s="557">
        <f t="shared" si="4"/>
        <v>347</v>
      </c>
      <c r="K42" s="558">
        <f t="shared" si="5"/>
        <v>147.65957446808511</v>
      </c>
      <c r="L42" s="364"/>
      <c r="M42" s="421">
        <v>67</v>
      </c>
      <c r="N42" s="566">
        <v>128</v>
      </c>
      <c r="O42" s="481">
        <v>347</v>
      </c>
    </row>
    <row r="43" spans="1:15" s="513" customFormat="1" ht="12.9" thickBot="1" x14ac:dyDescent="0.35">
      <c r="A43" s="405" t="s">
        <v>770</v>
      </c>
      <c r="B43" s="471" t="s">
        <v>729</v>
      </c>
      <c r="C43" s="407">
        <f t="shared" ref="C43:I43" si="10">SUM(C38:C42)</f>
        <v>14121</v>
      </c>
      <c r="D43" s="472">
        <f t="shared" si="10"/>
        <v>13668</v>
      </c>
      <c r="E43" s="472">
        <f t="shared" si="10"/>
        <v>13863</v>
      </c>
      <c r="F43" s="408">
        <f t="shared" si="10"/>
        <v>3354</v>
      </c>
      <c r="G43" s="484">
        <f t="shared" si="10"/>
        <v>3378</v>
      </c>
      <c r="H43" s="485">
        <f t="shared" si="10"/>
        <v>3604</v>
      </c>
      <c r="I43" s="486">
        <f t="shared" si="10"/>
        <v>3613</v>
      </c>
      <c r="J43" s="407">
        <f t="shared" si="4"/>
        <v>13949</v>
      </c>
      <c r="K43" s="507">
        <f t="shared" si="5"/>
        <v>100.62035634422564</v>
      </c>
      <c r="L43" s="545"/>
      <c r="M43" s="408">
        <f>SUM(M38:M42)</f>
        <v>6732</v>
      </c>
      <c r="N43" s="409">
        <f>SUM(N38:N42)</f>
        <v>10336</v>
      </c>
      <c r="O43" s="408">
        <f>SUM(O38:O42)</f>
        <v>13949</v>
      </c>
    </row>
    <row r="44" spans="1:15" s="574" customFormat="1" ht="5.25" customHeight="1" thickBot="1" x14ac:dyDescent="0.35">
      <c r="A44" s="488"/>
      <c r="B44" s="489"/>
      <c r="C44" s="571"/>
      <c r="D44" s="491"/>
      <c r="E44" s="491"/>
      <c r="F44" s="498"/>
      <c r="G44" s="572"/>
      <c r="H44" s="532"/>
      <c r="I44" s="572"/>
      <c r="J44" s="495"/>
      <c r="K44" s="496"/>
      <c r="L44" s="573"/>
      <c r="M44" s="498"/>
      <c r="N44" s="499"/>
      <c r="O44" s="499"/>
    </row>
    <row r="45" spans="1:15" s="513" customFormat="1" ht="12.9" thickBot="1" x14ac:dyDescent="0.35">
      <c r="A45" s="575" t="s">
        <v>771</v>
      </c>
      <c r="B45" s="471" t="s">
        <v>729</v>
      </c>
      <c r="C45" s="408">
        <f t="shared" ref="C45:I45" si="11">C43-C41</f>
        <v>506</v>
      </c>
      <c r="D45" s="407">
        <f t="shared" si="11"/>
        <v>675</v>
      </c>
      <c r="E45" s="407">
        <f t="shared" si="11"/>
        <v>675</v>
      </c>
      <c r="F45" s="408">
        <f t="shared" si="11"/>
        <v>105</v>
      </c>
      <c r="G45" s="501">
        <f t="shared" si="11"/>
        <v>130</v>
      </c>
      <c r="H45" s="408">
        <f t="shared" si="11"/>
        <v>161</v>
      </c>
      <c r="I45" s="409">
        <f t="shared" si="11"/>
        <v>365</v>
      </c>
      <c r="J45" s="502">
        <f t="shared" si="4"/>
        <v>761</v>
      </c>
      <c r="K45" s="503">
        <f t="shared" si="5"/>
        <v>112.74074074074075</v>
      </c>
      <c r="L45" s="545"/>
      <c r="M45" s="408">
        <f>M43-M41</f>
        <v>235</v>
      </c>
      <c r="N45" s="409">
        <f>N43-N41</f>
        <v>396</v>
      </c>
      <c r="O45" s="408">
        <f>O43-O41</f>
        <v>761</v>
      </c>
    </row>
    <row r="46" spans="1:15" s="513" customFormat="1" ht="12.9" thickBot="1" x14ac:dyDescent="0.35">
      <c r="A46" s="405" t="s">
        <v>772</v>
      </c>
      <c r="B46" s="471" t="s">
        <v>729</v>
      </c>
      <c r="C46" s="408">
        <f t="shared" ref="C46:I46" si="12">C43-C37</f>
        <v>18</v>
      </c>
      <c r="D46" s="407">
        <f t="shared" si="12"/>
        <v>0</v>
      </c>
      <c r="E46" s="407">
        <f t="shared" si="12"/>
        <v>0</v>
      </c>
      <c r="F46" s="408">
        <f t="shared" si="12"/>
        <v>513</v>
      </c>
      <c r="G46" s="501">
        <f t="shared" si="12"/>
        <v>210</v>
      </c>
      <c r="H46" s="408">
        <f t="shared" si="12"/>
        <v>408</v>
      </c>
      <c r="I46" s="409">
        <f t="shared" si="12"/>
        <v>-1111</v>
      </c>
      <c r="J46" s="502">
        <f t="shared" si="4"/>
        <v>20</v>
      </c>
      <c r="K46" s="503" t="e">
        <f t="shared" si="5"/>
        <v>#DIV/0!</v>
      </c>
      <c r="L46" s="545"/>
      <c r="M46" s="408">
        <f>M43-M37</f>
        <v>723</v>
      </c>
      <c r="N46" s="409">
        <f>N43-N37</f>
        <v>1131</v>
      </c>
      <c r="O46" s="504">
        <f>O43-O37</f>
        <v>20</v>
      </c>
    </row>
    <row r="47" spans="1:15" s="513" customFormat="1" ht="12.9" thickBot="1" x14ac:dyDescent="0.35">
      <c r="A47" s="505" t="s">
        <v>773</v>
      </c>
      <c r="B47" s="506" t="s">
        <v>729</v>
      </c>
      <c r="C47" s="408">
        <f t="shared" ref="C47:I47" si="13">C46-C41</f>
        <v>-13597</v>
      </c>
      <c r="D47" s="407">
        <f t="shared" si="13"/>
        <v>-12993</v>
      </c>
      <c r="E47" s="407">
        <f t="shared" si="13"/>
        <v>-13188</v>
      </c>
      <c r="F47" s="408">
        <f t="shared" si="13"/>
        <v>-2736</v>
      </c>
      <c r="G47" s="501">
        <f t="shared" si="13"/>
        <v>-3038</v>
      </c>
      <c r="H47" s="408">
        <f t="shared" si="13"/>
        <v>-3035</v>
      </c>
      <c r="I47" s="409">
        <f t="shared" si="13"/>
        <v>-4359</v>
      </c>
      <c r="J47" s="502">
        <f t="shared" si="4"/>
        <v>-13168</v>
      </c>
      <c r="K47" s="507">
        <f t="shared" si="5"/>
        <v>99.848346982104943</v>
      </c>
      <c r="L47" s="545"/>
      <c r="M47" s="408">
        <f>M46-M41</f>
        <v>-5774</v>
      </c>
      <c r="N47" s="409">
        <f>N46-N41</f>
        <v>-8809</v>
      </c>
      <c r="O47" s="504">
        <f>O46-O41</f>
        <v>-13168</v>
      </c>
    </row>
    <row r="50" spans="1:10" ht="14.15" x14ac:dyDescent="0.35">
      <c r="A50" s="508" t="s">
        <v>774</v>
      </c>
    </row>
    <row r="51" spans="1:10" s="331" customFormat="1" ht="14.15" x14ac:dyDescent="0.35">
      <c r="A51" s="509" t="s">
        <v>775</v>
      </c>
      <c r="B51" s="510"/>
      <c r="E51" s="329"/>
      <c r="F51" s="329"/>
      <c r="G51" s="329"/>
      <c r="H51" s="329"/>
      <c r="I51" s="329"/>
      <c r="J51" s="329"/>
    </row>
    <row r="52" spans="1:10" s="331" customFormat="1" ht="14.15" x14ac:dyDescent="0.35">
      <c r="A52" s="511" t="s">
        <v>776</v>
      </c>
      <c r="B52" s="510"/>
      <c r="E52" s="329"/>
      <c r="F52" s="329"/>
      <c r="G52" s="329"/>
      <c r="H52" s="329"/>
      <c r="I52" s="329"/>
      <c r="J52" s="329"/>
    </row>
    <row r="53" spans="1:10" s="513" customFormat="1" ht="14.15" x14ac:dyDescent="0.35">
      <c r="A53" s="511" t="s">
        <v>777</v>
      </c>
      <c r="B53" s="512"/>
      <c r="E53" s="514"/>
      <c r="F53" s="514"/>
      <c r="G53" s="514"/>
      <c r="H53" s="514"/>
      <c r="I53" s="514"/>
      <c r="J53" s="514"/>
    </row>
    <row r="54" spans="1:10" x14ac:dyDescent="0.3">
      <c r="A54" s="327"/>
    </row>
    <row r="55" spans="1:10" x14ac:dyDescent="0.3">
      <c r="A55" s="327"/>
    </row>
    <row r="56" spans="1:10" x14ac:dyDescent="0.3">
      <c r="A56" s="327" t="s">
        <v>788</v>
      </c>
    </row>
    <row r="57" spans="1:10" x14ac:dyDescent="0.3">
      <c r="A57" s="327"/>
    </row>
    <row r="58" spans="1:10" x14ac:dyDescent="0.3">
      <c r="A58" s="327" t="s">
        <v>789</v>
      </c>
    </row>
    <row r="59" spans="1:10" x14ac:dyDescent="0.3">
      <c r="A59" s="327"/>
    </row>
  </sheetData>
  <mergeCells count="5">
    <mergeCell ref="A1:O1"/>
    <mergeCell ref="C7:O7"/>
    <mergeCell ref="A9:A10"/>
    <mergeCell ref="B9:B10"/>
    <mergeCell ref="F9:I9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workbookViewId="0">
      <selection sqref="A1:XFD1048576"/>
    </sheetView>
  </sheetViews>
  <sheetFormatPr defaultColWidth="8.69140625" defaultRowHeight="12.45" x14ac:dyDescent="0.3"/>
  <cols>
    <col min="1" max="1" width="37.69140625" style="331" customWidth="1"/>
    <col min="2" max="2" width="7.3046875" style="510" customWidth="1"/>
    <col min="3" max="4" width="11.53515625" style="331" customWidth="1"/>
    <col min="5" max="5" width="11.53515625" style="329" customWidth="1"/>
    <col min="6" max="6" width="11.3828125" style="329" customWidth="1"/>
    <col min="7" max="7" width="9.84375" style="329" customWidth="1"/>
    <col min="8" max="8" width="9.15234375" style="329" customWidth="1"/>
    <col min="9" max="9" width="9.3046875" style="329" customWidth="1"/>
    <col min="10" max="10" width="9.15234375" style="329" customWidth="1"/>
    <col min="11" max="11" width="12" style="331" customWidth="1"/>
    <col min="12" max="12" width="8.69140625" style="331" customWidth="1"/>
    <col min="13" max="13" width="11.84375" style="331" customWidth="1"/>
    <col min="14" max="14" width="12.53515625" style="331" customWidth="1"/>
    <col min="15" max="15" width="11.84375" style="331" customWidth="1"/>
    <col min="16" max="16" width="12" style="331" customWidth="1"/>
    <col min="17" max="16384" width="8.69140625" style="331"/>
  </cols>
  <sheetData>
    <row r="1" spans="1:16" ht="24" customHeight="1" x14ac:dyDescent="0.6">
      <c r="A1" s="1754"/>
      <c r="B1" s="1775"/>
      <c r="C1" s="1775"/>
      <c r="D1" s="1775"/>
      <c r="E1" s="1775"/>
      <c r="F1" s="1775"/>
      <c r="G1" s="1775"/>
      <c r="H1" s="1775"/>
      <c r="I1" s="1775"/>
      <c r="J1" s="1775"/>
      <c r="K1" s="1775"/>
      <c r="L1" s="1775"/>
      <c r="M1" s="1775"/>
      <c r="N1" s="1775"/>
      <c r="O1" s="1775"/>
      <c r="P1" s="325"/>
    </row>
    <row r="2" spans="1:16" x14ac:dyDescent="0.3">
      <c r="O2" s="332"/>
    </row>
    <row r="3" spans="1:16" ht="17.600000000000001" x14ac:dyDescent="0.4">
      <c r="A3" s="576" t="s">
        <v>783</v>
      </c>
      <c r="F3" s="334"/>
      <c r="G3" s="334"/>
    </row>
    <row r="4" spans="1:16" ht="21.75" customHeight="1" x14ac:dyDescent="0.4">
      <c r="A4" s="517"/>
      <c r="F4" s="334"/>
      <c r="G4" s="334"/>
    </row>
    <row r="5" spans="1:16" x14ac:dyDescent="0.3">
      <c r="A5" s="518"/>
      <c r="F5" s="334"/>
      <c r="G5" s="334"/>
    </row>
    <row r="6" spans="1:16" ht="6" customHeight="1" x14ac:dyDescent="0.3">
      <c r="B6" s="577"/>
      <c r="C6" s="578"/>
      <c r="F6" s="334"/>
      <c r="G6" s="334"/>
    </row>
    <row r="7" spans="1:16" ht="24.75" customHeight="1" x14ac:dyDescent="0.4">
      <c r="A7" s="579" t="s">
        <v>706</v>
      </c>
      <c r="B7" s="580"/>
      <c r="C7" s="1776" t="s">
        <v>790</v>
      </c>
      <c r="D7" s="1776"/>
      <c r="E7" s="1776"/>
      <c r="F7" s="1776"/>
      <c r="G7" s="1777"/>
      <c r="H7" s="1777"/>
      <c r="I7" s="1777"/>
      <c r="J7" s="1777"/>
      <c r="K7" s="1777"/>
      <c r="O7" s="581"/>
    </row>
    <row r="8" spans="1:16" ht="23.25" customHeight="1" thickBot="1" x14ac:dyDescent="0.35">
      <c r="A8" s="518" t="s">
        <v>708</v>
      </c>
      <c r="F8" s="334"/>
      <c r="G8" s="334"/>
    </row>
    <row r="9" spans="1:16" ht="12.9" thickBot="1" x14ac:dyDescent="0.35">
      <c r="A9" s="1769" t="s">
        <v>709</v>
      </c>
      <c r="B9" s="1771" t="s">
        <v>710</v>
      </c>
      <c r="C9" s="341" t="s">
        <v>0</v>
      </c>
      <c r="D9" s="342" t="s">
        <v>711</v>
      </c>
      <c r="E9" s="343" t="s">
        <v>712</v>
      </c>
      <c r="F9" s="1763" t="s">
        <v>713</v>
      </c>
      <c r="G9" s="1778"/>
      <c r="H9" s="1778"/>
      <c r="I9" s="1779"/>
      <c r="J9" s="342" t="s">
        <v>791</v>
      </c>
      <c r="K9" s="343" t="s">
        <v>715</v>
      </c>
      <c r="M9" s="344" t="s">
        <v>716</v>
      </c>
      <c r="N9" s="344" t="s">
        <v>717</v>
      </c>
      <c r="O9" s="344" t="s">
        <v>716</v>
      </c>
    </row>
    <row r="10" spans="1:16" ht="12.9" thickBot="1" x14ac:dyDescent="0.35">
      <c r="A10" s="1770"/>
      <c r="B10" s="1762"/>
      <c r="C10" s="521" t="s">
        <v>718</v>
      </c>
      <c r="D10" s="346">
        <v>2021</v>
      </c>
      <c r="E10" s="347">
        <v>2021</v>
      </c>
      <c r="F10" s="348" t="s">
        <v>719</v>
      </c>
      <c r="G10" s="582" t="s">
        <v>720</v>
      </c>
      <c r="H10" s="582" t="s">
        <v>721</v>
      </c>
      <c r="I10" s="350" t="s">
        <v>722</v>
      </c>
      <c r="J10" s="346" t="s">
        <v>723</v>
      </c>
      <c r="K10" s="347" t="s">
        <v>724</v>
      </c>
      <c r="M10" s="351" t="s">
        <v>725</v>
      </c>
      <c r="N10" s="352" t="s">
        <v>726</v>
      </c>
      <c r="O10" s="352" t="s">
        <v>727</v>
      </c>
    </row>
    <row r="11" spans="1:16" x14ac:dyDescent="0.3">
      <c r="A11" s="353" t="s">
        <v>728</v>
      </c>
      <c r="B11" s="354"/>
      <c r="C11" s="355">
        <v>37</v>
      </c>
      <c r="D11" s="356">
        <v>40</v>
      </c>
      <c r="E11" s="357">
        <v>40</v>
      </c>
      <c r="F11" s="526">
        <v>37</v>
      </c>
      <c r="G11" s="457">
        <f>M11</f>
        <v>38</v>
      </c>
      <c r="H11" s="361">
        <f>N11</f>
        <v>39</v>
      </c>
      <c r="I11" s="361">
        <f>O11</f>
        <v>39</v>
      </c>
      <c r="J11" s="362" t="s">
        <v>729</v>
      </c>
      <c r="K11" s="363" t="s">
        <v>729</v>
      </c>
      <c r="L11" s="364"/>
      <c r="M11" s="530">
        <v>38</v>
      </c>
      <c r="N11" s="531">
        <v>39</v>
      </c>
      <c r="O11" s="583">
        <v>39</v>
      </c>
    </row>
    <row r="12" spans="1:16" ht="12.9" thickBot="1" x14ac:dyDescent="0.35">
      <c r="A12" s="368" t="s">
        <v>730</v>
      </c>
      <c r="B12" s="369"/>
      <c r="C12" s="370">
        <v>33.380000000000003</v>
      </c>
      <c r="D12" s="371">
        <v>40</v>
      </c>
      <c r="E12" s="372">
        <v>40</v>
      </c>
      <c r="F12" s="371">
        <v>37</v>
      </c>
      <c r="G12" s="375">
        <f t="shared" ref="G12:I23" si="0">M12</f>
        <v>38</v>
      </c>
      <c r="H12" s="376">
        <f t="shared" si="0"/>
        <v>39</v>
      </c>
      <c r="I12" s="376">
        <f t="shared" si="0"/>
        <v>39</v>
      </c>
      <c r="J12" s="377"/>
      <c r="K12" s="378" t="s">
        <v>729</v>
      </c>
      <c r="L12" s="364"/>
      <c r="M12" s="535">
        <v>38</v>
      </c>
      <c r="N12" s="536">
        <v>39</v>
      </c>
      <c r="O12" s="584">
        <v>39</v>
      </c>
    </row>
    <row r="13" spans="1:16" x14ac:dyDescent="0.3">
      <c r="A13" s="382" t="s">
        <v>731</v>
      </c>
      <c r="B13" s="383" t="s">
        <v>732</v>
      </c>
      <c r="C13" s="384">
        <v>21495</v>
      </c>
      <c r="D13" s="385" t="s">
        <v>729</v>
      </c>
      <c r="E13" s="385" t="s">
        <v>729</v>
      </c>
      <c r="F13" s="356">
        <v>21419</v>
      </c>
      <c r="G13" s="457">
        <f t="shared" si="0"/>
        <v>22381</v>
      </c>
      <c r="H13" s="413">
        <f t="shared" si="0"/>
        <v>22771</v>
      </c>
      <c r="I13" s="361">
        <f t="shared" si="0"/>
        <v>22966</v>
      </c>
      <c r="J13" s="389" t="s">
        <v>729</v>
      </c>
      <c r="K13" s="389" t="s">
        <v>729</v>
      </c>
      <c r="L13" s="364"/>
      <c r="M13" s="365">
        <v>22381</v>
      </c>
      <c r="N13" s="390">
        <v>22771</v>
      </c>
      <c r="O13" s="585">
        <v>22966</v>
      </c>
    </row>
    <row r="14" spans="1:16" x14ac:dyDescent="0.3">
      <c r="A14" s="392" t="s">
        <v>733</v>
      </c>
      <c r="B14" s="383" t="s">
        <v>734</v>
      </c>
      <c r="C14" s="384">
        <v>16069</v>
      </c>
      <c r="D14" s="393" t="s">
        <v>729</v>
      </c>
      <c r="E14" s="393" t="s">
        <v>729</v>
      </c>
      <c r="F14" s="540">
        <v>16248</v>
      </c>
      <c r="G14" s="388">
        <f t="shared" si="0"/>
        <v>16620</v>
      </c>
      <c r="H14" s="388">
        <f t="shared" si="0"/>
        <v>16977</v>
      </c>
      <c r="I14" s="395">
        <f t="shared" si="0"/>
        <v>17331</v>
      </c>
      <c r="J14" s="389" t="s">
        <v>729</v>
      </c>
      <c r="K14" s="389" t="s">
        <v>729</v>
      </c>
      <c r="L14" s="364"/>
      <c r="M14" s="396">
        <v>16620</v>
      </c>
      <c r="N14" s="390">
        <v>16977</v>
      </c>
      <c r="O14" s="585">
        <v>17331</v>
      </c>
    </row>
    <row r="15" spans="1:16" x14ac:dyDescent="0.3">
      <c r="A15" s="392" t="s">
        <v>735</v>
      </c>
      <c r="B15" s="383" t="s">
        <v>736</v>
      </c>
      <c r="C15" s="384">
        <v>27</v>
      </c>
      <c r="D15" s="393" t="s">
        <v>729</v>
      </c>
      <c r="E15" s="393" t="s">
        <v>729</v>
      </c>
      <c r="F15" s="540">
        <v>27</v>
      </c>
      <c r="G15" s="388">
        <f t="shared" si="0"/>
        <v>27</v>
      </c>
      <c r="H15" s="388">
        <f t="shared" si="0"/>
        <v>27</v>
      </c>
      <c r="I15" s="395">
        <f t="shared" si="0"/>
        <v>12</v>
      </c>
      <c r="J15" s="389" t="s">
        <v>729</v>
      </c>
      <c r="K15" s="389" t="s">
        <v>729</v>
      </c>
      <c r="L15" s="364"/>
      <c r="M15" s="396">
        <v>27</v>
      </c>
      <c r="N15" s="390">
        <v>27</v>
      </c>
      <c r="O15" s="585">
        <v>12</v>
      </c>
    </row>
    <row r="16" spans="1:16" x14ac:dyDescent="0.3">
      <c r="A16" s="392" t="s">
        <v>737</v>
      </c>
      <c r="B16" s="383" t="s">
        <v>729</v>
      </c>
      <c r="C16" s="384">
        <v>4704</v>
      </c>
      <c r="D16" s="393" t="s">
        <v>729</v>
      </c>
      <c r="E16" s="393" t="s">
        <v>729</v>
      </c>
      <c r="F16" s="540">
        <v>2120</v>
      </c>
      <c r="G16" s="388">
        <f t="shared" si="0"/>
        <v>2856</v>
      </c>
      <c r="H16" s="388">
        <f t="shared" si="0"/>
        <v>4030</v>
      </c>
      <c r="I16" s="395">
        <f t="shared" si="0"/>
        <v>4757</v>
      </c>
      <c r="J16" s="389" t="s">
        <v>729</v>
      </c>
      <c r="K16" s="389" t="s">
        <v>729</v>
      </c>
      <c r="L16" s="364"/>
      <c r="M16" s="396">
        <v>2856</v>
      </c>
      <c r="N16" s="390">
        <v>4030</v>
      </c>
      <c r="O16" s="585">
        <v>4757</v>
      </c>
    </row>
    <row r="17" spans="1:15" ht="12.9" thickBot="1" x14ac:dyDescent="0.35">
      <c r="A17" s="353" t="s">
        <v>738</v>
      </c>
      <c r="B17" s="397" t="s">
        <v>739</v>
      </c>
      <c r="C17" s="398">
        <v>1984</v>
      </c>
      <c r="D17" s="399" t="s">
        <v>729</v>
      </c>
      <c r="E17" s="399" t="s">
        <v>729</v>
      </c>
      <c r="F17" s="541">
        <v>7021</v>
      </c>
      <c r="G17" s="388">
        <f t="shared" si="0"/>
        <v>3251</v>
      </c>
      <c r="H17" s="388">
        <f t="shared" si="0"/>
        <v>4033</v>
      </c>
      <c r="I17" s="395">
        <f t="shared" si="0"/>
        <v>4447</v>
      </c>
      <c r="J17" s="363" t="s">
        <v>729</v>
      </c>
      <c r="K17" s="363" t="s">
        <v>729</v>
      </c>
      <c r="L17" s="364"/>
      <c r="M17" s="402">
        <v>3251</v>
      </c>
      <c r="N17" s="403">
        <v>4033</v>
      </c>
      <c r="O17" s="586">
        <v>4447</v>
      </c>
    </row>
    <row r="18" spans="1:15" ht="14.6" thickBot="1" x14ac:dyDescent="0.4">
      <c r="A18" s="482" t="s">
        <v>740</v>
      </c>
      <c r="B18" s="483"/>
      <c r="C18" s="587">
        <f>C13-C14+C15+C16+C17</f>
        <v>12141</v>
      </c>
      <c r="D18" s="407" t="s">
        <v>729</v>
      </c>
      <c r="E18" s="407" t="s">
        <v>729</v>
      </c>
      <c r="F18" s="407">
        <f>F13-F14+F15+F16+F17</f>
        <v>14339</v>
      </c>
      <c r="G18" s="407">
        <f t="shared" ref="G18:I18" si="1">G13-G14+G15+G16+G17</f>
        <v>11895</v>
      </c>
      <c r="H18" s="407">
        <f t="shared" si="1"/>
        <v>13884</v>
      </c>
      <c r="I18" s="408">
        <f t="shared" si="1"/>
        <v>14851</v>
      </c>
      <c r="J18" s="409" t="s">
        <v>729</v>
      </c>
      <c r="K18" s="409" t="s">
        <v>729</v>
      </c>
      <c r="L18" s="364"/>
      <c r="M18" s="410">
        <f>M13-M14+M15+M16+M17</f>
        <v>11895</v>
      </c>
      <c r="N18" s="410">
        <f t="shared" ref="N18:O18" si="2">N13-N14+N15+N16+N17</f>
        <v>13884</v>
      </c>
      <c r="O18" s="410">
        <f t="shared" si="2"/>
        <v>14851</v>
      </c>
    </row>
    <row r="19" spans="1:15" x14ac:dyDescent="0.3">
      <c r="A19" s="353" t="s">
        <v>741</v>
      </c>
      <c r="B19" s="397">
        <v>401</v>
      </c>
      <c r="C19" s="398">
        <v>5566</v>
      </c>
      <c r="D19" s="385"/>
      <c r="E19" s="385"/>
      <c r="F19" s="541">
        <v>5312</v>
      </c>
      <c r="G19" s="388">
        <f t="shared" si="0"/>
        <v>5066</v>
      </c>
      <c r="H19" s="388">
        <f t="shared" si="0"/>
        <v>5615</v>
      </c>
      <c r="I19" s="458">
        <f t="shared" si="0"/>
        <v>5775</v>
      </c>
      <c r="J19" s="363" t="s">
        <v>729</v>
      </c>
      <c r="K19" s="363" t="s">
        <v>729</v>
      </c>
      <c r="L19" s="364"/>
      <c r="M19" s="414">
        <v>5066</v>
      </c>
      <c r="N19" s="403">
        <v>5615</v>
      </c>
      <c r="O19" s="586">
        <v>5775</v>
      </c>
    </row>
    <row r="20" spans="1:15" x14ac:dyDescent="0.3">
      <c r="A20" s="392" t="s">
        <v>742</v>
      </c>
      <c r="B20" s="383" t="s">
        <v>743</v>
      </c>
      <c r="C20" s="384">
        <v>1656</v>
      </c>
      <c r="D20" s="393"/>
      <c r="E20" s="393"/>
      <c r="F20" s="540">
        <v>1939</v>
      </c>
      <c r="G20" s="388">
        <f t="shared" si="0"/>
        <v>2820</v>
      </c>
      <c r="H20" s="388">
        <f t="shared" si="0"/>
        <v>2309</v>
      </c>
      <c r="I20" s="395">
        <f t="shared" si="0"/>
        <v>1907</v>
      </c>
      <c r="J20" s="389" t="s">
        <v>729</v>
      </c>
      <c r="K20" s="389" t="s">
        <v>729</v>
      </c>
      <c r="L20" s="364"/>
      <c r="M20" s="396">
        <v>2820</v>
      </c>
      <c r="N20" s="390">
        <v>2309</v>
      </c>
      <c r="O20" s="585">
        <v>1907</v>
      </c>
    </row>
    <row r="21" spans="1:15" x14ac:dyDescent="0.3">
      <c r="A21" s="392" t="s">
        <v>744</v>
      </c>
      <c r="B21" s="383" t="s">
        <v>729</v>
      </c>
      <c r="C21" s="384"/>
      <c r="D21" s="393"/>
      <c r="E21" s="393"/>
      <c r="F21" s="540"/>
      <c r="G21" s="388">
        <f t="shared" si="0"/>
        <v>0</v>
      </c>
      <c r="H21" s="388">
        <f t="shared" si="0"/>
        <v>0</v>
      </c>
      <c r="I21" s="395">
        <f t="shared" si="0"/>
        <v>0</v>
      </c>
      <c r="J21" s="389" t="s">
        <v>729</v>
      </c>
      <c r="K21" s="389" t="s">
        <v>729</v>
      </c>
      <c r="L21" s="364"/>
      <c r="M21" s="396">
        <v>0</v>
      </c>
      <c r="N21" s="390">
        <v>0</v>
      </c>
      <c r="O21" s="585">
        <v>0</v>
      </c>
    </row>
    <row r="22" spans="1:15" x14ac:dyDescent="0.3">
      <c r="A22" s="392" t="s">
        <v>745</v>
      </c>
      <c r="B22" s="383" t="s">
        <v>729</v>
      </c>
      <c r="C22" s="384">
        <v>5934</v>
      </c>
      <c r="D22" s="393"/>
      <c r="E22" s="393"/>
      <c r="F22" s="540">
        <v>9920</v>
      </c>
      <c r="G22" s="388">
        <f t="shared" si="0"/>
        <v>7198</v>
      </c>
      <c r="H22" s="388">
        <f t="shared" si="0"/>
        <v>6075</v>
      </c>
      <c r="I22" s="395">
        <f t="shared" si="0"/>
        <v>6957</v>
      </c>
      <c r="J22" s="389" t="s">
        <v>729</v>
      </c>
      <c r="K22" s="389" t="s">
        <v>729</v>
      </c>
      <c r="L22" s="364"/>
      <c r="M22" s="396">
        <v>7198</v>
      </c>
      <c r="N22" s="390">
        <v>6075</v>
      </c>
      <c r="O22" s="585">
        <v>6957</v>
      </c>
    </row>
    <row r="23" spans="1:15" ht="12.9" thickBot="1" x14ac:dyDescent="0.35">
      <c r="A23" s="368" t="s">
        <v>746</v>
      </c>
      <c r="B23" s="416" t="s">
        <v>729</v>
      </c>
      <c r="C23" s="384"/>
      <c r="D23" s="399"/>
      <c r="E23" s="399"/>
      <c r="F23" s="547"/>
      <c r="G23" s="480">
        <f t="shared" si="0"/>
        <v>0</v>
      </c>
      <c r="H23" s="480">
        <f t="shared" si="0"/>
        <v>0</v>
      </c>
      <c r="I23" s="419">
        <f t="shared" si="0"/>
        <v>0</v>
      </c>
      <c r="J23" s="420" t="s">
        <v>729</v>
      </c>
      <c r="K23" s="420" t="s">
        <v>729</v>
      </c>
      <c r="L23" s="364"/>
      <c r="M23" s="421">
        <v>0</v>
      </c>
      <c r="N23" s="422">
        <v>0</v>
      </c>
      <c r="O23" s="588">
        <v>0</v>
      </c>
    </row>
    <row r="24" spans="1:15" ht="14.15" x14ac:dyDescent="0.35">
      <c r="A24" s="424" t="s">
        <v>747</v>
      </c>
      <c r="B24" s="589" t="s">
        <v>729</v>
      </c>
      <c r="C24" s="426">
        <v>22570</v>
      </c>
      <c r="D24" s="590">
        <v>20300</v>
      </c>
      <c r="E24" s="591">
        <v>25845</v>
      </c>
      <c r="F24" s="592">
        <v>4659</v>
      </c>
      <c r="G24" s="430">
        <f>M24-F24</f>
        <v>7566</v>
      </c>
      <c r="H24" s="361">
        <f>N24-M24</f>
        <v>7035</v>
      </c>
      <c r="I24" s="361">
        <f>O24-N24</f>
        <v>6585</v>
      </c>
      <c r="J24" s="593">
        <f t="shared" ref="J24:J47" si="3">SUM(F24:I24)</f>
        <v>25845</v>
      </c>
      <c r="K24" s="594">
        <f t="shared" ref="K24:K47" si="4">(J24/E24)*100</f>
        <v>100</v>
      </c>
      <c r="L24" s="364"/>
      <c r="M24" s="365">
        <v>12225</v>
      </c>
      <c r="N24" s="595">
        <v>19260</v>
      </c>
      <c r="O24" s="596">
        <v>25845</v>
      </c>
    </row>
    <row r="25" spans="1:15" ht="14.15" x14ac:dyDescent="0.35">
      <c r="A25" s="392" t="s">
        <v>748</v>
      </c>
      <c r="B25" s="597" t="s">
        <v>729</v>
      </c>
      <c r="C25" s="384"/>
      <c r="D25" s="598"/>
      <c r="E25" s="599">
        <v>600</v>
      </c>
      <c r="F25" s="600"/>
      <c r="G25" s="601">
        <f t="shared" ref="G25:G42" si="5">M25-F25</f>
        <v>600</v>
      </c>
      <c r="H25" s="458">
        <f t="shared" ref="H25:I42" si="6">N25-M25</f>
        <v>0</v>
      </c>
      <c r="I25" s="458">
        <f t="shared" si="6"/>
        <v>0</v>
      </c>
      <c r="J25" s="602">
        <f t="shared" si="3"/>
        <v>600</v>
      </c>
      <c r="K25" s="603">
        <f t="shared" si="4"/>
        <v>100</v>
      </c>
      <c r="L25" s="364"/>
      <c r="M25" s="396">
        <v>600</v>
      </c>
      <c r="N25" s="604">
        <v>600</v>
      </c>
      <c r="O25" s="605">
        <v>600</v>
      </c>
    </row>
    <row r="26" spans="1:15" ht="14.6" thickBot="1" x14ac:dyDescent="0.4">
      <c r="A26" s="368" t="s">
        <v>749</v>
      </c>
      <c r="B26" s="606">
        <v>672</v>
      </c>
      <c r="C26" s="446">
        <v>22570</v>
      </c>
      <c r="D26" s="607">
        <v>20300</v>
      </c>
      <c r="E26" s="608">
        <v>25245</v>
      </c>
      <c r="F26" s="609">
        <v>4659</v>
      </c>
      <c r="G26" s="610">
        <f t="shared" si="5"/>
        <v>6966</v>
      </c>
      <c r="H26" s="564">
        <f t="shared" si="6"/>
        <v>6019</v>
      </c>
      <c r="I26" s="564">
        <f t="shared" si="6"/>
        <v>7601</v>
      </c>
      <c r="J26" s="611">
        <f t="shared" si="3"/>
        <v>25245</v>
      </c>
      <c r="K26" s="612">
        <f t="shared" si="4"/>
        <v>100</v>
      </c>
      <c r="L26" s="364"/>
      <c r="M26" s="402">
        <v>11625</v>
      </c>
      <c r="N26" s="613">
        <v>17644</v>
      </c>
      <c r="O26" s="614">
        <v>25245</v>
      </c>
    </row>
    <row r="27" spans="1:15" ht="14.15" x14ac:dyDescent="0.35">
      <c r="A27" s="382" t="s">
        <v>750</v>
      </c>
      <c r="B27" s="615">
        <v>501</v>
      </c>
      <c r="C27" s="384">
        <v>1817</v>
      </c>
      <c r="D27" s="616">
        <v>1460</v>
      </c>
      <c r="E27" s="617">
        <v>1370</v>
      </c>
      <c r="F27" s="618">
        <v>182</v>
      </c>
      <c r="G27" s="361">
        <f t="shared" si="5"/>
        <v>600</v>
      </c>
      <c r="H27" s="458">
        <f t="shared" si="6"/>
        <v>325</v>
      </c>
      <c r="I27" s="361">
        <f t="shared" si="6"/>
        <v>256</v>
      </c>
      <c r="J27" s="593">
        <f t="shared" si="3"/>
        <v>1363</v>
      </c>
      <c r="K27" s="594">
        <f t="shared" si="4"/>
        <v>99.489051094890513</v>
      </c>
      <c r="L27" s="364"/>
      <c r="M27" s="414">
        <v>782</v>
      </c>
      <c r="N27" s="619">
        <v>1107</v>
      </c>
      <c r="O27" s="620">
        <v>1363</v>
      </c>
    </row>
    <row r="28" spans="1:15" ht="14.15" x14ac:dyDescent="0.35">
      <c r="A28" s="392" t="s">
        <v>751</v>
      </c>
      <c r="B28" s="621">
        <v>502</v>
      </c>
      <c r="C28" s="384">
        <v>6062</v>
      </c>
      <c r="D28" s="622">
        <v>7500</v>
      </c>
      <c r="E28" s="623">
        <v>7370</v>
      </c>
      <c r="F28" s="624">
        <v>1839</v>
      </c>
      <c r="G28" s="458">
        <f t="shared" si="5"/>
        <v>898</v>
      </c>
      <c r="H28" s="458">
        <f t="shared" si="6"/>
        <v>720</v>
      </c>
      <c r="I28" s="458">
        <f t="shared" si="6"/>
        <v>2666</v>
      </c>
      <c r="J28" s="602">
        <f t="shared" si="3"/>
        <v>6123</v>
      </c>
      <c r="K28" s="603">
        <f t="shared" si="4"/>
        <v>83.080054274084119</v>
      </c>
      <c r="L28" s="364"/>
      <c r="M28" s="396">
        <v>2737</v>
      </c>
      <c r="N28" s="604">
        <v>3457</v>
      </c>
      <c r="O28" s="605">
        <v>6123</v>
      </c>
    </row>
    <row r="29" spans="1:15" ht="14.15" x14ac:dyDescent="0.35">
      <c r="A29" s="392" t="s">
        <v>752</v>
      </c>
      <c r="B29" s="621">
        <v>504</v>
      </c>
      <c r="C29" s="384">
        <v>0</v>
      </c>
      <c r="D29" s="622">
        <v>0</v>
      </c>
      <c r="E29" s="623">
        <v>0</v>
      </c>
      <c r="F29" s="624">
        <v>0</v>
      </c>
      <c r="G29" s="458">
        <f t="shared" si="5"/>
        <v>0</v>
      </c>
      <c r="H29" s="458">
        <f t="shared" si="6"/>
        <v>0</v>
      </c>
      <c r="I29" s="458">
        <f t="shared" si="6"/>
        <v>0</v>
      </c>
      <c r="J29" s="602">
        <f t="shared" si="3"/>
        <v>0</v>
      </c>
      <c r="K29" s="603" t="e">
        <f t="shared" si="4"/>
        <v>#DIV/0!</v>
      </c>
      <c r="L29" s="364"/>
      <c r="M29" s="396">
        <v>0</v>
      </c>
      <c r="N29" s="604">
        <v>0</v>
      </c>
      <c r="O29" s="605">
        <v>0</v>
      </c>
    </row>
    <row r="30" spans="1:15" ht="14.15" x14ac:dyDescent="0.35">
      <c r="A30" s="392" t="s">
        <v>753</v>
      </c>
      <c r="B30" s="621">
        <v>511</v>
      </c>
      <c r="C30" s="384">
        <v>3598</v>
      </c>
      <c r="D30" s="622">
        <v>3000</v>
      </c>
      <c r="E30" s="623">
        <v>4118</v>
      </c>
      <c r="F30" s="624">
        <v>289</v>
      </c>
      <c r="G30" s="458">
        <f t="shared" si="5"/>
        <v>1419</v>
      </c>
      <c r="H30" s="458">
        <f t="shared" si="6"/>
        <v>854</v>
      </c>
      <c r="I30" s="458">
        <f t="shared" si="6"/>
        <v>501</v>
      </c>
      <c r="J30" s="602">
        <f t="shared" si="3"/>
        <v>3063</v>
      </c>
      <c r="K30" s="603">
        <f t="shared" si="4"/>
        <v>74.380767362797471</v>
      </c>
      <c r="L30" s="364"/>
      <c r="M30" s="396">
        <v>1708</v>
      </c>
      <c r="N30" s="604">
        <v>2562</v>
      </c>
      <c r="O30" s="605">
        <v>3063</v>
      </c>
    </row>
    <row r="31" spans="1:15" ht="14.15" x14ac:dyDescent="0.35">
      <c r="A31" s="392" t="s">
        <v>754</v>
      </c>
      <c r="B31" s="621">
        <v>518</v>
      </c>
      <c r="C31" s="384">
        <v>1443</v>
      </c>
      <c r="D31" s="622">
        <v>1250</v>
      </c>
      <c r="E31" s="623">
        <v>1270</v>
      </c>
      <c r="F31" s="624">
        <v>244</v>
      </c>
      <c r="G31" s="458">
        <f t="shared" si="5"/>
        <v>521</v>
      </c>
      <c r="H31" s="458">
        <f t="shared" si="6"/>
        <v>245</v>
      </c>
      <c r="I31" s="458">
        <f t="shared" si="6"/>
        <v>256</v>
      </c>
      <c r="J31" s="602">
        <f t="shared" si="3"/>
        <v>1266</v>
      </c>
      <c r="K31" s="603">
        <f t="shared" si="4"/>
        <v>99.685039370078741</v>
      </c>
      <c r="L31" s="364"/>
      <c r="M31" s="396">
        <v>765</v>
      </c>
      <c r="N31" s="604">
        <v>1010</v>
      </c>
      <c r="O31" s="605">
        <v>1266</v>
      </c>
    </row>
    <row r="32" spans="1:15" ht="14.15" x14ac:dyDescent="0.35">
      <c r="A32" s="392" t="s">
        <v>755</v>
      </c>
      <c r="B32" s="621">
        <v>521</v>
      </c>
      <c r="C32" s="384">
        <v>13406</v>
      </c>
      <c r="D32" s="622">
        <v>14600</v>
      </c>
      <c r="E32" s="623">
        <v>14600</v>
      </c>
      <c r="F32" s="624">
        <v>2816</v>
      </c>
      <c r="G32" s="458">
        <f t="shared" si="5"/>
        <v>3290</v>
      </c>
      <c r="H32" s="458">
        <f t="shared" si="6"/>
        <v>3490</v>
      </c>
      <c r="I32" s="458">
        <f t="shared" si="6"/>
        <v>4194</v>
      </c>
      <c r="J32" s="602">
        <f t="shared" si="3"/>
        <v>13790</v>
      </c>
      <c r="K32" s="603">
        <f t="shared" si="4"/>
        <v>94.452054794520549</v>
      </c>
      <c r="L32" s="364"/>
      <c r="M32" s="396">
        <v>6106</v>
      </c>
      <c r="N32" s="604">
        <v>9596</v>
      </c>
      <c r="O32" s="605">
        <v>13790</v>
      </c>
    </row>
    <row r="33" spans="1:15" ht="14.15" x14ac:dyDescent="0.35">
      <c r="A33" s="392" t="s">
        <v>756</v>
      </c>
      <c r="B33" s="621" t="s">
        <v>757</v>
      </c>
      <c r="C33" s="384">
        <v>5075</v>
      </c>
      <c r="D33" s="622">
        <v>5518</v>
      </c>
      <c r="E33" s="623">
        <v>5518</v>
      </c>
      <c r="F33" s="624">
        <v>1061</v>
      </c>
      <c r="G33" s="458">
        <f t="shared" si="5"/>
        <v>1255</v>
      </c>
      <c r="H33" s="458">
        <f t="shared" si="6"/>
        <v>1273</v>
      </c>
      <c r="I33" s="458">
        <f t="shared" si="6"/>
        <v>1561</v>
      </c>
      <c r="J33" s="602">
        <f t="shared" si="3"/>
        <v>5150</v>
      </c>
      <c r="K33" s="603">
        <f t="shared" si="4"/>
        <v>93.330916998912656</v>
      </c>
      <c r="L33" s="364"/>
      <c r="M33" s="396">
        <v>2316</v>
      </c>
      <c r="N33" s="604">
        <v>3589</v>
      </c>
      <c r="O33" s="605">
        <v>5150</v>
      </c>
    </row>
    <row r="34" spans="1:15" ht="14.15" x14ac:dyDescent="0.35">
      <c r="A34" s="392" t="s">
        <v>758</v>
      </c>
      <c r="B34" s="621">
        <v>557</v>
      </c>
      <c r="C34" s="384"/>
      <c r="D34" s="622">
        <v>0</v>
      </c>
      <c r="E34" s="623">
        <v>0</v>
      </c>
      <c r="F34" s="624">
        <v>0</v>
      </c>
      <c r="G34" s="458">
        <f t="shared" si="5"/>
        <v>0</v>
      </c>
      <c r="H34" s="458">
        <f t="shared" si="6"/>
        <v>0</v>
      </c>
      <c r="I34" s="458">
        <f t="shared" si="6"/>
        <v>0</v>
      </c>
      <c r="J34" s="602">
        <f t="shared" si="3"/>
        <v>0</v>
      </c>
      <c r="K34" s="603" t="e">
        <f t="shared" si="4"/>
        <v>#DIV/0!</v>
      </c>
      <c r="L34" s="364"/>
      <c r="M34" s="396">
        <v>0</v>
      </c>
      <c r="N34" s="604">
        <v>0</v>
      </c>
      <c r="O34" s="605">
        <v>0</v>
      </c>
    </row>
    <row r="35" spans="1:15" ht="14.15" x14ac:dyDescent="0.35">
      <c r="A35" s="392" t="s">
        <v>759</v>
      </c>
      <c r="B35" s="621">
        <v>551</v>
      </c>
      <c r="C35" s="384">
        <v>902</v>
      </c>
      <c r="D35" s="622">
        <v>990</v>
      </c>
      <c r="E35" s="623">
        <v>1073</v>
      </c>
      <c r="F35" s="624">
        <v>255</v>
      </c>
      <c r="G35" s="458">
        <f t="shared" si="5"/>
        <v>245</v>
      </c>
      <c r="H35" s="458">
        <f t="shared" si="6"/>
        <v>287</v>
      </c>
      <c r="I35" s="458">
        <f t="shared" si="6"/>
        <v>286</v>
      </c>
      <c r="J35" s="602">
        <f t="shared" si="3"/>
        <v>1073</v>
      </c>
      <c r="K35" s="603">
        <f t="shared" si="4"/>
        <v>100</v>
      </c>
      <c r="L35" s="364"/>
      <c r="M35" s="396">
        <v>500</v>
      </c>
      <c r="N35" s="604">
        <v>787</v>
      </c>
      <c r="O35" s="605">
        <v>1073</v>
      </c>
    </row>
    <row r="36" spans="1:15" ht="14.6" thickBot="1" x14ac:dyDescent="0.4">
      <c r="A36" s="353" t="s">
        <v>760</v>
      </c>
      <c r="B36" s="625" t="s">
        <v>761</v>
      </c>
      <c r="C36" s="398">
        <v>768</v>
      </c>
      <c r="D36" s="626">
        <v>533</v>
      </c>
      <c r="E36" s="627">
        <v>647</v>
      </c>
      <c r="F36" s="628">
        <v>32</v>
      </c>
      <c r="G36" s="458">
        <f t="shared" si="5"/>
        <v>50</v>
      </c>
      <c r="H36" s="458">
        <f t="shared" si="6"/>
        <v>441</v>
      </c>
      <c r="I36" s="564">
        <f t="shared" si="6"/>
        <v>119</v>
      </c>
      <c r="J36" s="611">
        <f t="shared" si="3"/>
        <v>642</v>
      </c>
      <c r="K36" s="612">
        <f t="shared" si="4"/>
        <v>99.227202472952087</v>
      </c>
      <c r="L36" s="364"/>
      <c r="M36" s="421">
        <v>82</v>
      </c>
      <c r="N36" s="629">
        <v>523</v>
      </c>
      <c r="O36" s="630">
        <v>642</v>
      </c>
    </row>
    <row r="37" spans="1:15" ht="14.6" thickBot="1" x14ac:dyDescent="0.4">
      <c r="A37" s="631" t="s">
        <v>762</v>
      </c>
      <c r="B37" s="632"/>
      <c r="C37" s="587">
        <f t="shared" ref="C37:I37" si="7">SUM(C27:C36)</f>
        <v>33071</v>
      </c>
      <c r="D37" s="633">
        <f t="shared" si="7"/>
        <v>34851</v>
      </c>
      <c r="E37" s="633">
        <f t="shared" si="7"/>
        <v>35966</v>
      </c>
      <c r="F37" s="634">
        <f t="shared" si="7"/>
        <v>6718</v>
      </c>
      <c r="G37" s="634">
        <f t="shared" si="7"/>
        <v>8278</v>
      </c>
      <c r="H37" s="634">
        <f t="shared" si="7"/>
        <v>7635</v>
      </c>
      <c r="I37" s="634">
        <f t="shared" si="7"/>
        <v>9839</v>
      </c>
      <c r="J37" s="634">
        <f t="shared" si="3"/>
        <v>32470</v>
      </c>
      <c r="K37" s="635">
        <f t="shared" si="4"/>
        <v>90.279708613690715</v>
      </c>
      <c r="L37" s="364"/>
      <c r="M37" s="634">
        <f>SUM(M27:M36)</f>
        <v>14996</v>
      </c>
      <c r="N37" s="636">
        <f>SUM(N27:N36)</f>
        <v>22631</v>
      </c>
      <c r="O37" s="634">
        <f>SUM(O27:O36)</f>
        <v>32470</v>
      </c>
    </row>
    <row r="38" spans="1:15" ht="14.15" x14ac:dyDescent="0.35">
      <c r="A38" s="382" t="s">
        <v>763</v>
      </c>
      <c r="B38" s="615">
        <v>601</v>
      </c>
      <c r="C38" s="474">
        <v>0</v>
      </c>
      <c r="D38" s="616">
        <v>0</v>
      </c>
      <c r="E38" s="617"/>
      <c r="F38" s="637">
        <v>0</v>
      </c>
      <c r="G38" s="458">
        <f t="shared" si="5"/>
        <v>0</v>
      </c>
      <c r="H38" s="458">
        <f t="shared" si="6"/>
        <v>0</v>
      </c>
      <c r="I38" s="361">
        <f t="shared" si="6"/>
        <v>0</v>
      </c>
      <c r="J38" s="593">
        <f t="shared" si="3"/>
        <v>0</v>
      </c>
      <c r="K38" s="594" t="e">
        <f t="shared" si="4"/>
        <v>#DIV/0!</v>
      </c>
      <c r="L38" s="364"/>
      <c r="M38" s="414"/>
      <c r="N38" s="619"/>
      <c r="O38" s="620">
        <v>0</v>
      </c>
    </row>
    <row r="39" spans="1:15" ht="14.15" x14ac:dyDescent="0.35">
      <c r="A39" s="392" t="s">
        <v>764</v>
      </c>
      <c r="B39" s="621">
        <v>602</v>
      </c>
      <c r="C39" s="384">
        <v>6806</v>
      </c>
      <c r="D39" s="622">
        <v>11455</v>
      </c>
      <c r="E39" s="623">
        <v>10404</v>
      </c>
      <c r="F39" s="624">
        <v>36</v>
      </c>
      <c r="G39" s="458">
        <f t="shared" si="5"/>
        <v>709</v>
      </c>
      <c r="H39" s="458">
        <f t="shared" si="6"/>
        <v>3310</v>
      </c>
      <c r="I39" s="458">
        <f t="shared" si="6"/>
        <v>3230</v>
      </c>
      <c r="J39" s="602">
        <f t="shared" si="3"/>
        <v>7285</v>
      </c>
      <c r="K39" s="603">
        <f t="shared" si="4"/>
        <v>70.021145713187238</v>
      </c>
      <c r="L39" s="364"/>
      <c r="M39" s="396">
        <v>745</v>
      </c>
      <c r="N39" s="604">
        <v>4055</v>
      </c>
      <c r="O39" s="605">
        <v>7285</v>
      </c>
    </row>
    <row r="40" spans="1:15" ht="14.15" x14ac:dyDescent="0.35">
      <c r="A40" s="392" t="s">
        <v>765</v>
      </c>
      <c r="B40" s="621">
        <v>604</v>
      </c>
      <c r="C40" s="384">
        <v>4</v>
      </c>
      <c r="D40" s="622">
        <v>10</v>
      </c>
      <c r="E40" s="623">
        <v>10</v>
      </c>
      <c r="F40" s="624">
        <v>0</v>
      </c>
      <c r="G40" s="458">
        <f t="shared" si="5"/>
        <v>1</v>
      </c>
      <c r="H40" s="458">
        <f t="shared" si="6"/>
        <v>1</v>
      </c>
      <c r="I40" s="458">
        <f t="shared" si="6"/>
        <v>6</v>
      </c>
      <c r="J40" s="602">
        <f t="shared" si="3"/>
        <v>8</v>
      </c>
      <c r="K40" s="603">
        <f t="shared" si="4"/>
        <v>80</v>
      </c>
      <c r="L40" s="364"/>
      <c r="M40" s="396">
        <v>1</v>
      </c>
      <c r="N40" s="604">
        <v>2</v>
      </c>
      <c r="O40" s="605">
        <v>8</v>
      </c>
    </row>
    <row r="41" spans="1:15" ht="14.15" x14ac:dyDescent="0.35">
      <c r="A41" s="392" t="s">
        <v>766</v>
      </c>
      <c r="B41" s="621" t="s">
        <v>767</v>
      </c>
      <c r="C41" s="384">
        <v>22570</v>
      </c>
      <c r="D41" s="622">
        <v>20300</v>
      </c>
      <c r="E41" s="623">
        <v>25245</v>
      </c>
      <c r="F41" s="624">
        <v>4659</v>
      </c>
      <c r="G41" s="458">
        <f t="shared" si="5"/>
        <v>6966</v>
      </c>
      <c r="H41" s="458">
        <f t="shared" si="6"/>
        <v>6019</v>
      </c>
      <c r="I41" s="458">
        <f t="shared" si="6"/>
        <v>7601</v>
      </c>
      <c r="J41" s="602">
        <f t="shared" si="3"/>
        <v>25245</v>
      </c>
      <c r="K41" s="603">
        <f t="shared" si="4"/>
        <v>100</v>
      </c>
      <c r="L41" s="364"/>
      <c r="M41" s="396">
        <v>11625</v>
      </c>
      <c r="N41" s="604">
        <v>17644</v>
      </c>
      <c r="O41" s="605">
        <v>25245</v>
      </c>
    </row>
    <row r="42" spans="1:15" ht="14.6" thickBot="1" x14ac:dyDescent="0.4">
      <c r="A42" s="353" t="s">
        <v>768</v>
      </c>
      <c r="B42" s="625" t="s">
        <v>769</v>
      </c>
      <c r="C42" s="398">
        <v>2676</v>
      </c>
      <c r="D42" s="626">
        <v>3086</v>
      </c>
      <c r="E42" s="627">
        <v>1323</v>
      </c>
      <c r="F42" s="628">
        <v>206</v>
      </c>
      <c r="G42" s="564">
        <f t="shared" si="5"/>
        <v>246</v>
      </c>
      <c r="H42" s="458">
        <f t="shared" si="6"/>
        <v>363</v>
      </c>
      <c r="I42" s="564">
        <f t="shared" si="6"/>
        <v>343</v>
      </c>
      <c r="J42" s="611">
        <f t="shared" si="3"/>
        <v>1158</v>
      </c>
      <c r="K42" s="612">
        <f t="shared" si="4"/>
        <v>87.528344671201822</v>
      </c>
      <c r="L42" s="364"/>
      <c r="M42" s="421">
        <v>452</v>
      </c>
      <c r="N42" s="629">
        <v>815</v>
      </c>
      <c r="O42" s="630">
        <v>1158</v>
      </c>
    </row>
    <row r="43" spans="1:15" ht="14.6" thickBot="1" x14ac:dyDescent="0.4">
      <c r="A43" s="638" t="s">
        <v>770</v>
      </c>
      <c r="B43" s="639" t="s">
        <v>729</v>
      </c>
      <c r="C43" s="587">
        <f t="shared" ref="C43:I43" si="8">SUM(C38:C42)</f>
        <v>32056</v>
      </c>
      <c r="D43" s="633">
        <f t="shared" si="8"/>
        <v>34851</v>
      </c>
      <c r="E43" s="633">
        <f t="shared" si="8"/>
        <v>36982</v>
      </c>
      <c r="F43" s="634">
        <f t="shared" si="8"/>
        <v>4901</v>
      </c>
      <c r="G43" s="640">
        <f t="shared" si="8"/>
        <v>7922</v>
      </c>
      <c r="H43" s="634">
        <f t="shared" si="8"/>
        <v>9693</v>
      </c>
      <c r="I43" s="641">
        <f t="shared" si="8"/>
        <v>11180</v>
      </c>
      <c r="J43" s="642">
        <f t="shared" si="3"/>
        <v>33696</v>
      </c>
      <c r="K43" s="643">
        <f t="shared" si="4"/>
        <v>91.114596290087064</v>
      </c>
      <c r="L43" s="364"/>
      <c r="M43" s="634">
        <f>SUM(M38:M42)</f>
        <v>12823</v>
      </c>
      <c r="N43" s="636">
        <f>SUM(N38:N42)</f>
        <v>22516</v>
      </c>
      <c r="O43" s="634">
        <f>SUM(O38:O42)</f>
        <v>33696</v>
      </c>
    </row>
    <row r="44" spans="1:15" s="649" customFormat="1" ht="5.25" customHeight="1" thickBot="1" x14ac:dyDescent="0.4">
      <c r="A44" s="488"/>
      <c r="B44" s="644"/>
      <c r="C44" s="490"/>
      <c r="D44" s="645"/>
      <c r="E44" s="645"/>
      <c r="F44" s="492"/>
      <c r="G44" s="493"/>
      <c r="H44" s="494"/>
      <c r="I44" s="493"/>
      <c r="J44" s="646"/>
      <c r="K44" s="647"/>
      <c r="L44" s="497"/>
      <c r="M44" s="498"/>
      <c r="N44" s="648"/>
      <c r="O44" s="648"/>
    </row>
    <row r="45" spans="1:15" ht="14.6" thickBot="1" x14ac:dyDescent="0.4">
      <c r="A45" s="650" t="s">
        <v>771</v>
      </c>
      <c r="B45" s="639" t="s">
        <v>729</v>
      </c>
      <c r="C45" s="634">
        <f t="shared" ref="C45:I45" si="9">C43-C41</f>
        <v>9486</v>
      </c>
      <c r="D45" s="587">
        <f t="shared" si="9"/>
        <v>14551</v>
      </c>
      <c r="E45" s="587">
        <f t="shared" si="9"/>
        <v>11737</v>
      </c>
      <c r="F45" s="634">
        <f t="shared" si="9"/>
        <v>242</v>
      </c>
      <c r="G45" s="640">
        <f t="shared" si="9"/>
        <v>956</v>
      </c>
      <c r="H45" s="634">
        <f t="shared" si="9"/>
        <v>3674</v>
      </c>
      <c r="I45" s="636">
        <f t="shared" si="9"/>
        <v>3579</v>
      </c>
      <c r="J45" s="651">
        <f t="shared" si="3"/>
        <v>8451</v>
      </c>
      <c r="K45" s="652">
        <f t="shared" si="4"/>
        <v>72.003067223310907</v>
      </c>
      <c r="L45" s="364"/>
      <c r="M45" s="634">
        <f>M43-M41</f>
        <v>1198</v>
      </c>
      <c r="N45" s="636">
        <f>N43-N41</f>
        <v>4872</v>
      </c>
      <c r="O45" s="634">
        <f>O43-O41</f>
        <v>8451</v>
      </c>
    </row>
    <row r="46" spans="1:15" ht="14.6" thickBot="1" x14ac:dyDescent="0.4">
      <c r="A46" s="638" t="s">
        <v>772</v>
      </c>
      <c r="B46" s="639" t="s">
        <v>729</v>
      </c>
      <c r="C46" s="634">
        <f t="shared" ref="C46:I46" si="10">C43-C37</f>
        <v>-1015</v>
      </c>
      <c r="D46" s="587">
        <f t="shared" si="10"/>
        <v>0</v>
      </c>
      <c r="E46" s="587">
        <f t="shared" si="10"/>
        <v>1016</v>
      </c>
      <c r="F46" s="634">
        <f t="shared" si="10"/>
        <v>-1817</v>
      </c>
      <c r="G46" s="640">
        <f t="shared" si="10"/>
        <v>-356</v>
      </c>
      <c r="H46" s="634">
        <f t="shared" si="10"/>
        <v>2058</v>
      </c>
      <c r="I46" s="636">
        <f t="shared" si="10"/>
        <v>1341</v>
      </c>
      <c r="J46" s="651">
        <f t="shared" si="3"/>
        <v>1226</v>
      </c>
      <c r="K46" s="652">
        <f t="shared" si="4"/>
        <v>120.66929133858268</v>
      </c>
      <c r="L46" s="364"/>
      <c r="M46" s="634">
        <f>M43-M37</f>
        <v>-2173</v>
      </c>
      <c r="N46" s="636">
        <f>N43-N37</f>
        <v>-115</v>
      </c>
      <c r="O46" s="634">
        <f>O43-O37</f>
        <v>1226</v>
      </c>
    </row>
    <row r="47" spans="1:15" ht="14.6" thickBot="1" x14ac:dyDescent="0.4">
      <c r="A47" s="653" t="s">
        <v>773</v>
      </c>
      <c r="B47" s="654" t="s">
        <v>729</v>
      </c>
      <c r="C47" s="634">
        <f t="shared" ref="C47:I47" si="11">C46-C41</f>
        <v>-23585</v>
      </c>
      <c r="D47" s="587">
        <f t="shared" si="11"/>
        <v>-20300</v>
      </c>
      <c r="E47" s="587">
        <f t="shared" si="11"/>
        <v>-24229</v>
      </c>
      <c r="F47" s="634">
        <f t="shared" si="11"/>
        <v>-6476</v>
      </c>
      <c r="G47" s="640">
        <f t="shared" si="11"/>
        <v>-7322</v>
      </c>
      <c r="H47" s="634">
        <f t="shared" si="11"/>
        <v>-3961</v>
      </c>
      <c r="I47" s="636">
        <f t="shared" si="11"/>
        <v>-6260</v>
      </c>
      <c r="J47" s="651">
        <f t="shared" si="3"/>
        <v>-24019</v>
      </c>
      <c r="K47" s="655">
        <f t="shared" si="4"/>
        <v>99.133270048289234</v>
      </c>
      <c r="L47" s="364"/>
      <c r="M47" s="634">
        <f>M46-M41</f>
        <v>-13798</v>
      </c>
      <c r="N47" s="636">
        <f>N46-N41</f>
        <v>-17759</v>
      </c>
      <c r="O47" s="634">
        <f>O46-O41</f>
        <v>-24019</v>
      </c>
    </row>
    <row r="50" spans="1:10" ht="14.15" x14ac:dyDescent="0.35">
      <c r="A50" s="508" t="s">
        <v>774</v>
      </c>
    </row>
    <row r="51" spans="1:10" ht="14.15" x14ac:dyDescent="0.35">
      <c r="A51" s="509" t="s">
        <v>775</v>
      </c>
    </row>
    <row r="52" spans="1:10" ht="14.15" x14ac:dyDescent="0.35">
      <c r="A52" s="511" t="s">
        <v>776</v>
      </c>
    </row>
    <row r="53" spans="1:10" s="513" customFormat="1" ht="14.15" x14ac:dyDescent="0.35">
      <c r="A53" s="511" t="s">
        <v>777</v>
      </c>
      <c r="B53" s="512"/>
      <c r="E53" s="514"/>
      <c r="F53" s="514"/>
      <c r="G53" s="514"/>
      <c r="H53" s="514"/>
      <c r="I53" s="514"/>
      <c r="J53" s="514"/>
    </row>
    <row r="54" spans="1:10" x14ac:dyDescent="0.3">
      <c r="A54" s="656"/>
    </row>
    <row r="55" spans="1:10" x14ac:dyDescent="0.3">
      <c r="A55" s="656"/>
    </row>
    <row r="56" spans="1:10" x14ac:dyDescent="0.3">
      <c r="A56" s="656" t="s">
        <v>792</v>
      </c>
    </row>
    <row r="57" spans="1:10" x14ac:dyDescent="0.3">
      <c r="A57" s="656"/>
    </row>
    <row r="58" spans="1:10" x14ac:dyDescent="0.3">
      <c r="A58" s="657" t="s">
        <v>793</v>
      </c>
    </row>
    <row r="59" spans="1:10" x14ac:dyDescent="0.3">
      <c r="A59" s="656"/>
    </row>
    <row r="60" spans="1:10" x14ac:dyDescent="0.3">
      <c r="A60" s="656"/>
    </row>
  </sheetData>
  <mergeCells count="5">
    <mergeCell ref="A1:O1"/>
    <mergeCell ref="C7:K7"/>
    <mergeCell ref="A9:A10"/>
    <mergeCell ref="B9:B10"/>
    <mergeCell ref="F9:I9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workbookViewId="0">
      <selection sqref="A1:XFD1048576"/>
    </sheetView>
  </sheetViews>
  <sheetFormatPr defaultColWidth="8.69140625" defaultRowHeight="12.45" x14ac:dyDescent="0.3"/>
  <cols>
    <col min="1" max="1" width="37.69140625" style="789" customWidth="1"/>
    <col min="2" max="2" width="7.3046875" style="784" customWidth="1"/>
    <col min="3" max="4" width="11.53515625" style="659" customWidth="1"/>
    <col min="5" max="5" width="11.53515625" style="785" customWidth="1"/>
    <col min="6" max="6" width="11.3828125" style="785" customWidth="1"/>
    <col min="7" max="7" width="9.84375" style="785" customWidth="1"/>
    <col min="8" max="8" width="9.15234375" style="785" customWidth="1"/>
    <col min="9" max="9" width="9.3046875" style="785" customWidth="1"/>
    <col min="10" max="10" width="9.15234375" style="785" customWidth="1"/>
    <col min="11" max="11" width="14.69140625" style="659" customWidth="1"/>
    <col min="12" max="12" width="8.69140625" style="659"/>
    <col min="13" max="13" width="11.84375" style="659" customWidth="1"/>
    <col min="14" max="14" width="12.53515625" style="659" customWidth="1"/>
    <col min="15" max="15" width="11.84375" style="659" customWidth="1"/>
    <col min="16" max="16" width="12" style="659" customWidth="1"/>
    <col min="17" max="16384" width="8.69140625" style="659"/>
  </cols>
  <sheetData>
    <row r="1" spans="1:16" ht="24" customHeight="1" x14ac:dyDescent="0.3">
      <c r="A1" s="1780"/>
      <c r="B1" s="1781"/>
      <c r="C1" s="1781"/>
      <c r="D1" s="1781"/>
      <c r="E1" s="1781"/>
      <c r="F1" s="1781"/>
      <c r="G1" s="1781"/>
      <c r="H1" s="1781"/>
      <c r="I1" s="1781"/>
      <c r="J1" s="1781"/>
      <c r="K1" s="1781"/>
      <c r="L1" s="1781"/>
      <c r="M1" s="1781"/>
      <c r="N1" s="1781"/>
      <c r="O1" s="1781"/>
      <c r="P1" s="658"/>
    </row>
    <row r="2" spans="1:16" x14ac:dyDescent="0.3">
      <c r="A2" s="660"/>
      <c r="B2" s="660"/>
      <c r="C2" s="660"/>
      <c r="D2" s="660"/>
      <c r="E2" s="661"/>
      <c r="F2" s="661"/>
      <c r="G2" s="661"/>
      <c r="H2" s="661"/>
      <c r="I2" s="661"/>
      <c r="J2" s="661"/>
      <c r="K2" s="660"/>
      <c r="L2" s="660"/>
      <c r="M2" s="660"/>
      <c r="N2" s="660"/>
      <c r="O2" s="662"/>
    </row>
    <row r="3" spans="1:16" ht="22.75" x14ac:dyDescent="0.3">
      <c r="A3" s="663" t="s">
        <v>783</v>
      </c>
      <c r="B3" s="660"/>
      <c r="C3" s="660"/>
      <c r="D3" s="660"/>
      <c r="E3" s="661"/>
      <c r="F3" s="664"/>
      <c r="G3" s="664"/>
      <c r="H3" s="661"/>
      <c r="I3" s="661"/>
      <c r="J3" s="661"/>
      <c r="K3" s="660"/>
      <c r="L3" s="660"/>
      <c r="M3" s="660"/>
      <c r="N3" s="660"/>
      <c r="O3" s="660"/>
    </row>
    <row r="4" spans="1:16" ht="21.75" customHeight="1" x14ac:dyDescent="0.3">
      <c r="A4" s="665"/>
      <c r="B4" s="660"/>
      <c r="C4" s="660"/>
      <c r="D4" s="660"/>
      <c r="E4" s="661"/>
      <c r="F4" s="664"/>
      <c r="G4" s="664"/>
      <c r="H4" s="661"/>
      <c r="I4" s="661"/>
      <c r="J4" s="661"/>
      <c r="K4" s="660"/>
      <c r="L4" s="660"/>
      <c r="M4" s="660"/>
      <c r="N4" s="660"/>
      <c r="O4" s="660"/>
    </row>
    <row r="5" spans="1:16" x14ac:dyDescent="0.3">
      <c r="A5" s="666"/>
      <c r="B5" s="660"/>
      <c r="C5" s="660"/>
      <c r="D5" s="660"/>
      <c r="E5" s="661"/>
      <c r="F5" s="664"/>
      <c r="G5" s="664"/>
      <c r="H5" s="661"/>
      <c r="I5" s="661"/>
      <c r="J5" s="661"/>
      <c r="K5" s="660"/>
      <c r="L5" s="660"/>
      <c r="M5" s="660"/>
      <c r="N5" s="660"/>
      <c r="O5" s="660"/>
    </row>
    <row r="6" spans="1:16" ht="6" customHeight="1" x14ac:dyDescent="0.3">
      <c r="A6" s="660"/>
      <c r="B6" s="667"/>
      <c r="C6" s="667"/>
      <c r="D6" s="660"/>
      <c r="E6" s="661"/>
      <c r="F6" s="664"/>
      <c r="G6" s="664"/>
      <c r="H6" s="661"/>
      <c r="I6" s="661"/>
      <c r="J6" s="661"/>
      <c r="K6" s="660"/>
      <c r="L6" s="660"/>
      <c r="M6" s="660"/>
      <c r="N6" s="660"/>
      <c r="O6" s="660"/>
    </row>
    <row r="7" spans="1:16" ht="24.75" customHeight="1" x14ac:dyDescent="0.3">
      <c r="A7" s="666" t="s">
        <v>706</v>
      </c>
      <c r="B7" s="668"/>
      <c r="C7" s="1782" t="s">
        <v>794</v>
      </c>
      <c r="D7" s="1783"/>
      <c r="E7" s="1783"/>
      <c r="F7" s="1783"/>
      <c r="G7" s="1783"/>
      <c r="H7" s="1783"/>
      <c r="I7" s="1783"/>
      <c r="J7" s="1783"/>
      <c r="K7" s="1783"/>
      <c r="L7" s="1783"/>
      <c r="M7" s="1783"/>
      <c r="N7" s="1783"/>
      <c r="O7" s="1783"/>
    </row>
    <row r="8" spans="1:16" ht="23.25" customHeight="1" thickBot="1" x14ac:dyDescent="0.35">
      <c r="A8" s="666" t="s">
        <v>708</v>
      </c>
      <c r="B8" s="660"/>
      <c r="C8" s="660"/>
      <c r="D8" s="660"/>
      <c r="E8" s="661"/>
      <c r="F8" s="664"/>
      <c r="G8" s="664"/>
      <c r="H8" s="661"/>
      <c r="I8" s="661"/>
      <c r="J8" s="661"/>
      <c r="K8" s="660"/>
      <c r="L8" s="660"/>
      <c r="M8" s="660"/>
      <c r="N8" s="660"/>
      <c r="O8" s="660"/>
    </row>
    <row r="9" spans="1:16" ht="12.9" thickBot="1" x14ac:dyDescent="0.35">
      <c r="A9" s="1759" t="s">
        <v>709</v>
      </c>
      <c r="B9" s="1785" t="s">
        <v>710</v>
      </c>
      <c r="C9" s="669" t="s">
        <v>0</v>
      </c>
      <c r="D9" s="670" t="s">
        <v>711</v>
      </c>
      <c r="E9" s="670" t="s">
        <v>712</v>
      </c>
      <c r="F9" s="1787" t="s">
        <v>713</v>
      </c>
      <c r="G9" s="1788"/>
      <c r="H9" s="1788"/>
      <c r="I9" s="1789"/>
      <c r="J9" s="670" t="s">
        <v>714</v>
      </c>
      <c r="K9" s="671" t="s">
        <v>715</v>
      </c>
      <c r="L9" s="672"/>
      <c r="M9" s="670" t="s">
        <v>716</v>
      </c>
      <c r="N9" s="670" t="s">
        <v>717</v>
      </c>
      <c r="O9" s="670" t="s">
        <v>716</v>
      </c>
    </row>
    <row r="10" spans="1:16" ht="12.9" thickBot="1" x14ac:dyDescent="0.35">
      <c r="A10" s="1784"/>
      <c r="B10" s="1786"/>
      <c r="C10" s="673" t="s">
        <v>718</v>
      </c>
      <c r="D10" s="674">
        <v>2021</v>
      </c>
      <c r="E10" s="674">
        <v>2021</v>
      </c>
      <c r="F10" s="675" t="s">
        <v>719</v>
      </c>
      <c r="G10" s="676" t="s">
        <v>720</v>
      </c>
      <c r="H10" s="676" t="s">
        <v>721</v>
      </c>
      <c r="I10" s="675" t="s">
        <v>722</v>
      </c>
      <c r="J10" s="674" t="s">
        <v>723</v>
      </c>
      <c r="K10" s="677" t="s">
        <v>724</v>
      </c>
      <c r="L10" s="672"/>
      <c r="M10" s="678" t="s">
        <v>725</v>
      </c>
      <c r="N10" s="674" t="s">
        <v>726</v>
      </c>
      <c r="O10" s="674" t="s">
        <v>727</v>
      </c>
    </row>
    <row r="11" spans="1:16" x14ac:dyDescent="0.3">
      <c r="A11" s="488" t="s">
        <v>728</v>
      </c>
      <c r="B11" s="679"/>
      <c r="C11" s="680">
        <v>185</v>
      </c>
      <c r="D11" s="356">
        <v>195</v>
      </c>
      <c r="E11" s="478">
        <v>195</v>
      </c>
      <c r="F11" s="681">
        <v>187</v>
      </c>
      <c r="G11" s="682">
        <f>M11</f>
        <v>188</v>
      </c>
      <c r="H11" s="683">
        <v>185</v>
      </c>
      <c r="I11" s="680">
        <f>O11</f>
        <v>186</v>
      </c>
      <c r="J11" s="684" t="s">
        <v>729</v>
      </c>
      <c r="K11" s="685" t="s">
        <v>729</v>
      </c>
      <c r="L11" s="686"/>
      <c r="M11" s="687">
        <v>188</v>
      </c>
      <c r="N11" s="688">
        <v>185</v>
      </c>
      <c r="O11" s="689">
        <v>186</v>
      </c>
    </row>
    <row r="12" spans="1:16" ht="12.9" thickBot="1" x14ac:dyDescent="0.35">
      <c r="A12" s="690" t="s">
        <v>730</v>
      </c>
      <c r="B12" s="691"/>
      <c r="C12" s="692">
        <v>180.27</v>
      </c>
      <c r="D12" s="371">
        <v>187</v>
      </c>
      <c r="E12" s="693">
        <v>187</v>
      </c>
      <c r="F12" s="694">
        <v>182.53</v>
      </c>
      <c r="G12" s="695">
        <f t="shared" ref="G12:I23" si="0">M12</f>
        <v>184.09</v>
      </c>
      <c r="H12" s="696">
        <v>181.2</v>
      </c>
      <c r="I12" s="697">
        <f>O12</f>
        <v>182.25800000000001</v>
      </c>
      <c r="J12" s="698"/>
      <c r="K12" s="378" t="s">
        <v>729</v>
      </c>
      <c r="L12" s="699"/>
      <c r="M12" s="700">
        <v>184.09</v>
      </c>
      <c r="N12" s="701">
        <v>181.2</v>
      </c>
      <c r="O12" s="702">
        <v>182.25800000000001</v>
      </c>
    </row>
    <row r="13" spans="1:16" x14ac:dyDescent="0.3">
      <c r="A13" s="703" t="s">
        <v>786</v>
      </c>
      <c r="B13" s="437" t="s">
        <v>732</v>
      </c>
      <c r="C13" s="704">
        <v>53939</v>
      </c>
      <c r="D13" s="356" t="s">
        <v>729</v>
      </c>
      <c r="E13" s="386" t="s">
        <v>729</v>
      </c>
      <c r="F13" s="705">
        <v>53218</v>
      </c>
      <c r="G13" s="682">
        <f t="shared" si="0"/>
        <v>55766</v>
      </c>
      <c r="H13" s="455">
        <f t="shared" si="0"/>
        <v>54892</v>
      </c>
      <c r="I13" s="683">
        <f>O13</f>
        <v>55341</v>
      </c>
      <c r="J13" s="389" t="s">
        <v>729</v>
      </c>
      <c r="K13" s="389" t="s">
        <v>729</v>
      </c>
      <c r="L13" s="699"/>
      <c r="M13" s="706">
        <v>55766</v>
      </c>
      <c r="N13" s="707">
        <v>54892</v>
      </c>
      <c r="O13" s="708">
        <v>55341</v>
      </c>
    </row>
    <row r="14" spans="1:16" x14ac:dyDescent="0.3">
      <c r="A14" s="709" t="s">
        <v>787</v>
      </c>
      <c r="B14" s="437" t="s">
        <v>734</v>
      </c>
      <c r="C14" s="710">
        <v>44047</v>
      </c>
      <c r="D14" s="540" t="s">
        <v>729</v>
      </c>
      <c r="E14" s="394" t="s">
        <v>729</v>
      </c>
      <c r="F14" s="711">
        <v>43698</v>
      </c>
      <c r="G14" s="712">
        <f t="shared" si="0"/>
        <v>45924</v>
      </c>
      <c r="H14" s="462">
        <f t="shared" si="0"/>
        <v>45441</v>
      </c>
      <c r="I14" s="707">
        <f t="shared" si="0"/>
        <v>46677</v>
      </c>
      <c r="J14" s="389" t="s">
        <v>729</v>
      </c>
      <c r="K14" s="389" t="s">
        <v>729</v>
      </c>
      <c r="L14" s="699"/>
      <c r="M14" s="713">
        <v>45924</v>
      </c>
      <c r="N14" s="707">
        <v>45441</v>
      </c>
      <c r="O14" s="714">
        <v>46677</v>
      </c>
    </row>
    <row r="15" spans="1:16" x14ac:dyDescent="0.3">
      <c r="A15" s="709" t="s">
        <v>735</v>
      </c>
      <c r="B15" s="437" t="s">
        <v>736</v>
      </c>
      <c r="C15" s="710">
        <v>1478</v>
      </c>
      <c r="D15" s="540" t="s">
        <v>729</v>
      </c>
      <c r="E15" s="394" t="s">
        <v>729</v>
      </c>
      <c r="F15" s="711">
        <v>1579</v>
      </c>
      <c r="G15" s="712">
        <f t="shared" si="0"/>
        <v>1673</v>
      </c>
      <c r="H15" s="462">
        <f t="shared" si="0"/>
        <v>1701</v>
      </c>
      <c r="I15" s="707">
        <f t="shared" si="0"/>
        <v>1249</v>
      </c>
      <c r="J15" s="389" t="s">
        <v>729</v>
      </c>
      <c r="K15" s="389" t="s">
        <v>729</v>
      </c>
      <c r="L15" s="699"/>
      <c r="M15" s="713">
        <v>1673</v>
      </c>
      <c r="N15" s="707">
        <v>1701</v>
      </c>
      <c r="O15" s="714">
        <v>1249</v>
      </c>
    </row>
    <row r="16" spans="1:16" x14ac:dyDescent="0.3">
      <c r="A16" s="709" t="s">
        <v>737</v>
      </c>
      <c r="B16" s="437" t="s">
        <v>729</v>
      </c>
      <c r="C16" s="710">
        <v>5139</v>
      </c>
      <c r="D16" s="540" t="s">
        <v>729</v>
      </c>
      <c r="E16" s="394" t="s">
        <v>729</v>
      </c>
      <c r="F16" s="711">
        <v>41567</v>
      </c>
      <c r="G16" s="712">
        <f t="shared" si="0"/>
        <v>37160</v>
      </c>
      <c r="H16" s="462">
        <f t="shared" si="0"/>
        <v>59451</v>
      </c>
      <c r="I16" s="707">
        <f t="shared" si="0"/>
        <v>5658</v>
      </c>
      <c r="J16" s="389" t="s">
        <v>729</v>
      </c>
      <c r="K16" s="389" t="s">
        <v>729</v>
      </c>
      <c r="L16" s="699"/>
      <c r="M16" s="713">
        <v>37160</v>
      </c>
      <c r="N16" s="707">
        <v>59451</v>
      </c>
      <c r="O16" s="714">
        <v>5658</v>
      </c>
    </row>
    <row r="17" spans="1:15" ht="12.9" thickBot="1" x14ac:dyDescent="0.35">
      <c r="A17" s="488" t="s">
        <v>738</v>
      </c>
      <c r="B17" s="715" t="s">
        <v>739</v>
      </c>
      <c r="C17" s="710">
        <v>36080</v>
      </c>
      <c r="D17" s="547" t="s">
        <v>729</v>
      </c>
      <c r="E17" s="417" t="s">
        <v>729</v>
      </c>
      <c r="F17" s="681">
        <v>24133</v>
      </c>
      <c r="G17" s="716">
        <f t="shared" si="0"/>
        <v>57071</v>
      </c>
      <c r="H17" s="462">
        <f t="shared" si="0"/>
        <v>53867</v>
      </c>
      <c r="I17" s="717">
        <f t="shared" si="0"/>
        <v>22609</v>
      </c>
      <c r="J17" s="363" t="s">
        <v>729</v>
      </c>
      <c r="K17" s="363" t="s">
        <v>729</v>
      </c>
      <c r="L17" s="699"/>
      <c r="M17" s="718">
        <v>57071</v>
      </c>
      <c r="N17" s="717">
        <v>53867</v>
      </c>
      <c r="O17" s="719">
        <v>22609</v>
      </c>
    </row>
    <row r="18" spans="1:15" ht="12.9" thickBot="1" x14ac:dyDescent="0.35">
      <c r="A18" s="720" t="s">
        <v>740</v>
      </c>
      <c r="B18" s="721"/>
      <c r="C18" s="722">
        <f>C13-C14+C15+C16+C17</f>
        <v>52589</v>
      </c>
      <c r="D18" s="407" t="s">
        <v>729</v>
      </c>
      <c r="E18" s="408" t="s">
        <v>729</v>
      </c>
      <c r="F18" s="723">
        <f>F13-F14+F15+F16+F17</f>
        <v>76799</v>
      </c>
      <c r="G18" s="724">
        <f t="shared" ref="G18:I18" si="1">G13-G14+G15+G16+G17</f>
        <v>105746</v>
      </c>
      <c r="H18" s="724">
        <f t="shared" si="1"/>
        <v>124470</v>
      </c>
      <c r="I18" s="722">
        <f t="shared" si="1"/>
        <v>38180</v>
      </c>
      <c r="J18" s="409" t="s">
        <v>729</v>
      </c>
      <c r="K18" s="409" t="s">
        <v>729</v>
      </c>
      <c r="L18" s="699"/>
      <c r="M18" s="722">
        <f>M13-M14+M15+M16+M17</f>
        <v>105746</v>
      </c>
      <c r="N18" s="722">
        <f t="shared" ref="N18:O18" si="2">N13-N14+N15+N16+N17</f>
        <v>124470</v>
      </c>
      <c r="O18" s="722">
        <f t="shared" si="2"/>
        <v>38180</v>
      </c>
    </row>
    <row r="19" spans="1:15" x14ac:dyDescent="0.3">
      <c r="A19" s="488" t="s">
        <v>741</v>
      </c>
      <c r="B19" s="715">
        <v>401</v>
      </c>
      <c r="C19" s="710">
        <v>9891</v>
      </c>
      <c r="D19" s="356" t="s">
        <v>729</v>
      </c>
      <c r="E19" s="386" t="s">
        <v>729</v>
      </c>
      <c r="F19" s="681">
        <v>9520</v>
      </c>
      <c r="G19" s="712">
        <f t="shared" si="0"/>
        <v>9841</v>
      </c>
      <c r="H19" s="462">
        <f t="shared" si="0"/>
        <v>9451</v>
      </c>
      <c r="I19" s="725">
        <f t="shared" si="0"/>
        <v>8663</v>
      </c>
      <c r="J19" s="363" t="s">
        <v>729</v>
      </c>
      <c r="K19" s="363" t="s">
        <v>729</v>
      </c>
      <c r="L19" s="699"/>
      <c r="M19" s="718">
        <v>9841</v>
      </c>
      <c r="N19" s="725">
        <v>9451</v>
      </c>
      <c r="O19" s="726">
        <v>8663</v>
      </c>
    </row>
    <row r="20" spans="1:15" x14ac:dyDescent="0.3">
      <c r="A20" s="709" t="s">
        <v>742</v>
      </c>
      <c r="B20" s="437" t="s">
        <v>743</v>
      </c>
      <c r="C20" s="710">
        <v>28483</v>
      </c>
      <c r="D20" s="540" t="s">
        <v>729</v>
      </c>
      <c r="E20" s="394" t="s">
        <v>729</v>
      </c>
      <c r="F20" s="705">
        <v>29080</v>
      </c>
      <c r="G20" s="712">
        <f t="shared" si="0"/>
        <v>29251</v>
      </c>
      <c r="H20" s="462">
        <f t="shared" si="0"/>
        <v>29347</v>
      </c>
      <c r="I20" s="707">
        <f t="shared" si="0"/>
        <v>14444</v>
      </c>
      <c r="J20" s="389" t="s">
        <v>729</v>
      </c>
      <c r="K20" s="389" t="s">
        <v>729</v>
      </c>
      <c r="L20" s="699"/>
      <c r="M20" s="713">
        <v>29251</v>
      </c>
      <c r="N20" s="707">
        <v>29347</v>
      </c>
      <c r="O20" s="714">
        <v>14444</v>
      </c>
    </row>
    <row r="21" spans="1:15" x14ac:dyDescent="0.3">
      <c r="A21" s="709" t="s">
        <v>744</v>
      </c>
      <c r="B21" s="437" t="s">
        <v>729</v>
      </c>
      <c r="C21" s="710">
        <v>0</v>
      </c>
      <c r="D21" s="540" t="s">
        <v>729</v>
      </c>
      <c r="E21" s="394" t="s">
        <v>729</v>
      </c>
      <c r="F21" s="711">
        <v>0</v>
      </c>
      <c r="G21" s="712">
        <f t="shared" si="0"/>
        <v>0</v>
      </c>
      <c r="H21" s="462">
        <f t="shared" si="0"/>
        <v>0</v>
      </c>
      <c r="I21" s="707">
        <f t="shared" si="0"/>
        <v>0</v>
      </c>
      <c r="J21" s="389" t="s">
        <v>729</v>
      </c>
      <c r="K21" s="389" t="s">
        <v>729</v>
      </c>
      <c r="L21" s="699"/>
      <c r="M21" s="713">
        <v>0</v>
      </c>
      <c r="N21" s="707">
        <v>0</v>
      </c>
      <c r="O21" s="714">
        <v>0</v>
      </c>
    </row>
    <row r="22" spans="1:15" x14ac:dyDescent="0.3">
      <c r="A22" s="709" t="s">
        <v>745</v>
      </c>
      <c r="B22" s="437" t="s">
        <v>729</v>
      </c>
      <c r="C22" s="710">
        <v>13935</v>
      </c>
      <c r="D22" s="540" t="s">
        <v>729</v>
      </c>
      <c r="E22" s="394" t="s">
        <v>729</v>
      </c>
      <c r="F22" s="711">
        <v>37576</v>
      </c>
      <c r="G22" s="712">
        <f t="shared" si="0"/>
        <v>61432</v>
      </c>
      <c r="H22" s="462">
        <f t="shared" si="0"/>
        <v>80349</v>
      </c>
      <c r="I22" s="707">
        <f t="shared" si="0"/>
        <v>14758</v>
      </c>
      <c r="J22" s="389" t="s">
        <v>729</v>
      </c>
      <c r="K22" s="389" t="s">
        <v>729</v>
      </c>
      <c r="L22" s="699"/>
      <c r="M22" s="713">
        <v>61432</v>
      </c>
      <c r="N22" s="707">
        <v>80349</v>
      </c>
      <c r="O22" s="714">
        <v>14758</v>
      </c>
    </row>
    <row r="23" spans="1:15" ht="12.9" thickBot="1" x14ac:dyDescent="0.35">
      <c r="A23" s="727" t="s">
        <v>746</v>
      </c>
      <c r="B23" s="464" t="s">
        <v>729</v>
      </c>
      <c r="C23" s="728">
        <v>0</v>
      </c>
      <c r="D23" s="547" t="s">
        <v>729</v>
      </c>
      <c r="E23" s="417" t="s">
        <v>729</v>
      </c>
      <c r="F23" s="681">
        <v>0</v>
      </c>
      <c r="G23" s="716">
        <f t="shared" si="0"/>
        <v>0</v>
      </c>
      <c r="H23" s="729">
        <f t="shared" si="0"/>
        <v>0</v>
      </c>
      <c r="I23" s="730">
        <f t="shared" si="0"/>
        <v>0</v>
      </c>
      <c r="J23" s="420" t="s">
        <v>729</v>
      </c>
      <c r="K23" s="420" t="s">
        <v>729</v>
      </c>
      <c r="L23" s="699"/>
      <c r="M23" s="731">
        <v>0</v>
      </c>
      <c r="N23" s="717">
        <v>0</v>
      </c>
      <c r="O23" s="732">
        <v>0</v>
      </c>
    </row>
    <row r="24" spans="1:15" x14ac:dyDescent="0.3">
      <c r="A24" s="733" t="s">
        <v>747</v>
      </c>
      <c r="B24" s="734" t="s">
        <v>729</v>
      </c>
      <c r="C24" s="503">
        <v>70642</v>
      </c>
      <c r="D24" s="735">
        <v>63707</v>
      </c>
      <c r="E24" s="736">
        <v>79459</v>
      </c>
      <c r="F24" s="737">
        <v>14399</v>
      </c>
      <c r="G24" s="738">
        <f>M24-F24</f>
        <v>27932</v>
      </c>
      <c r="H24" s="738">
        <f>N24-M24</f>
        <v>14335</v>
      </c>
      <c r="I24" s="739">
        <f>O24-N24</f>
        <v>22793</v>
      </c>
      <c r="J24" s="740">
        <f t="shared" ref="J24:J47" si="3">SUM(F24:I24)</f>
        <v>79459</v>
      </c>
      <c r="K24" s="741">
        <f>(J24/E24)*100</f>
        <v>100</v>
      </c>
      <c r="L24" s="699"/>
      <c r="M24" s="742">
        <v>42331</v>
      </c>
      <c r="N24" s="683">
        <v>56666</v>
      </c>
      <c r="O24" s="553">
        <v>79459</v>
      </c>
    </row>
    <row r="25" spans="1:15" x14ac:dyDescent="0.3">
      <c r="A25" s="709" t="s">
        <v>748</v>
      </c>
      <c r="B25" s="437" t="s">
        <v>729</v>
      </c>
      <c r="C25" s="743">
        <v>8786</v>
      </c>
      <c r="D25" s="744">
        <v>0</v>
      </c>
      <c r="E25" s="745">
        <v>9982</v>
      </c>
      <c r="F25" s="746">
        <v>0</v>
      </c>
      <c r="G25" s="747">
        <f t="shared" ref="G25:G42" si="4">M25-F25</f>
        <v>0</v>
      </c>
      <c r="H25" s="747">
        <f t="shared" ref="H25:I42" si="5">N25-M25</f>
        <v>0</v>
      </c>
      <c r="I25" s="748">
        <f t="shared" si="5"/>
        <v>9982</v>
      </c>
      <c r="J25" s="389">
        <f t="shared" si="3"/>
        <v>9982</v>
      </c>
      <c r="K25" s="743">
        <v>0</v>
      </c>
      <c r="L25" s="699"/>
      <c r="M25" s="394">
        <v>0</v>
      </c>
      <c r="N25" s="707">
        <v>0</v>
      </c>
      <c r="O25" s="479">
        <v>9982</v>
      </c>
    </row>
    <row r="26" spans="1:15" ht="12.9" thickBot="1" x14ac:dyDescent="0.35">
      <c r="A26" s="690" t="s">
        <v>749</v>
      </c>
      <c r="B26" s="445">
        <v>672</v>
      </c>
      <c r="C26" s="749">
        <v>61856</v>
      </c>
      <c r="D26" s="750">
        <v>63707</v>
      </c>
      <c r="E26" s="751">
        <v>69477</v>
      </c>
      <c r="F26" s="752">
        <v>14399</v>
      </c>
      <c r="G26" s="753">
        <f t="shared" si="4"/>
        <v>27932</v>
      </c>
      <c r="H26" s="754">
        <f t="shared" si="5"/>
        <v>14335</v>
      </c>
      <c r="I26" s="755">
        <f t="shared" si="5"/>
        <v>12811</v>
      </c>
      <c r="J26" s="378">
        <f t="shared" si="3"/>
        <v>69477</v>
      </c>
      <c r="K26" s="487">
        <f t="shared" ref="K26:K47" si="6">(J26/E26)*100</f>
        <v>100</v>
      </c>
      <c r="L26" s="699"/>
      <c r="M26" s="756">
        <v>42331</v>
      </c>
      <c r="N26" s="730">
        <v>56666</v>
      </c>
      <c r="O26" s="559">
        <v>69477</v>
      </c>
    </row>
    <row r="27" spans="1:15" x14ac:dyDescent="0.3">
      <c r="A27" s="703" t="s">
        <v>750</v>
      </c>
      <c r="B27" s="425">
        <v>501</v>
      </c>
      <c r="C27" s="386">
        <v>19023</v>
      </c>
      <c r="D27" s="757">
        <v>16576</v>
      </c>
      <c r="E27" s="758">
        <v>16576</v>
      </c>
      <c r="F27" s="759">
        <v>4482</v>
      </c>
      <c r="G27" s="683">
        <f t="shared" si="4"/>
        <v>4723</v>
      </c>
      <c r="H27" s="760">
        <f t="shared" si="5"/>
        <v>4855</v>
      </c>
      <c r="I27" s="761">
        <f t="shared" si="5"/>
        <v>5526</v>
      </c>
      <c r="J27" s="502">
        <f t="shared" si="3"/>
        <v>19586</v>
      </c>
      <c r="K27" s="741">
        <f t="shared" si="6"/>
        <v>118.15878378378379</v>
      </c>
      <c r="L27" s="699"/>
      <c r="M27" s="386">
        <v>9205</v>
      </c>
      <c r="N27" s="725">
        <v>14060</v>
      </c>
      <c r="O27" s="478">
        <v>19586</v>
      </c>
    </row>
    <row r="28" spans="1:15" x14ac:dyDescent="0.3">
      <c r="A28" s="709" t="s">
        <v>751</v>
      </c>
      <c r="B28" s="437">
        <v>502</v>
      </c>
      <c r="C28" s="394">
        <v>3868</v>
      </c>
      <c r="D28" s="713">
        <v>5149</v>
      </c>
      <c r="E28" s="762">
        <v>5149</v>
      </c>
      <c r="F28" s="710">
        <v>1330</v>
      </c>
      <c r="G28" s="725">
        <f t="shared" si="4"/>
        <v>918</v>
      </c>
      <c r="H28" s="760">
        <f t="shared" si="5"/>
        <v>887</v>
      </c>
      <c r="I28" s="760">
        <f t="shared" si="5"/>
        <v>795</v>
      </c>
      <c r="J28" s="393">
        <f t="shared" si="3"/>
        <v>3930</v>
      </c>
      <c r="K28" s="743">
        <f t="shared" si="6"/>
        <v>76.325500097106243</v>
      </c>
      <c r="L28" s="699"/>
      <c r="M28" s="394">
        <v>2248</v>
      </c>
      <c r="N28" s="707">
        <v>3135</v>
      </c>
      <c r="O28" s="479">
        <v>3930</v>
      </c>
    </row>
    <row r="29" spans="1:15" x14ac:dyDescent="0.3">
      <c r="A29" s="709" t="s">
        <v>752</v>
      </c>
      <c r="B29" s="437">
        <v>504</v>
      </c>
      <c r="C29" s="394">
        <v>0</v>
      </c>
      <c r="D29" s="713">
        <v>0</v>
      </c>
      <c r="E29" s="762">
        <v>0</v>
      </c>
      <c r="F29" s="710">
        <v>0</v>
      </c>
      <c r="G29" s="725">
        <f t="shared" si="4"/>
        <v>0</v>
      </c>
      <c r="H29" s="760">
        <f t="shared" si="5"/>
        <v>0</v>
      </c>
      <c r="I29" s="760">
        <f t="shared" si="5"/>
        <v>0</v>
      </c>
      <c r="J29" s="393">
        <f t="shared" si="3"/>
        <v>0</v>
      </c>
      <c r="K29" s="743">
        <v>0</v>
      </c>
      <c r="L29" s="699"/>
      <c r="M29" s="394">
        <v>0</v>
      </c>
      <c r="N29" s="707">
        <v>0</v>
      </c>
      <c r="O29" s="479">
        <v>0</v>
      </c>
    </row>
    <row r="30" spans="1:15" x14ac:dyDescent="0.3">
      <c r="A30" s="709" t="s">
        <v>753</v>
      </c>
      <c r="B30" s="437">
        <v>511</v>
      </c>
      <c r="C30" s="394">
        <v>1490</v>
      </c>
      <c r="D30" s="713">
        <v>2060</v>
      </c>
      <c r="E30" s="762">
        <v>2060</v>
      </c>
      <c r="F30" s="710">
        <v>179</v>
      </c>
      <c r="G30" s="725">
        <f t="shared" si="4"/>
        <v>694</v>
      </c>
      <c r="H30" s="760">
        <f t="shared" si="5"/>
        <v>225</v>
      </c>
      <c r="I30" s="760">
        <f t="shared" si="5"/>
        <v>1486</v>
      </c>
      <c r="J30" s="393">
        <f t="shared" si="3"/>
        <v>2584</v>
      </c>
      <c r="K30" s="743">
        <f t="shared" si="6"/>
        <v>125.4368932038835</v>
      </c>
      <c r="L30" s="699"/>
      <c r="M30" s="394">
        <v>873</v>
      </c>
      <c r="N30" s="707">
        <v>1098</v>
      </c>
      <c r="O30" s="479">
        <v>2584</v>
      </c>
    </row>
    <row r="31" spans="1:15" x14ac:dyDescent="0.3">
      <c r="A31" s="709" t="s">
        <v>754</v>
      </c>
      <c r="B31" s="437">
        <v>518</v>
      </c>
      <c r="C31" s="394">
        <v>3288</v>
      </c>
      <c r="D31" s="713">
        <v>3795</v>
      </c>
      <c r="E31" s="762">
        <v>3795</v>
      </c>
      <c r="F31" s="710">
        <v>884</v>
      </c>
      <c r="G31" s="725">
        <f t="shared" si="4"/>
        <v>889</v>
      </c>
      <c r="H31" s="760">
        <f t="shared" si="5"/>
        <v>1407</v>
      </c>
      <c r="I31" s="760">
        <f t="shared" si="5"/>
        <v>876</v>
      </c>
      <c r="J31" s="393">
        <f t="shared" si="3"/>
        <v>4056</v>
      </c>
      <c r="K31" s="743">
        <f t="shared" si="6"/>
        <v>106.87747035573123</v>
      </c>
      <c r="L31" s="699"/>
      <c r="M31" s="394">
        <v>1773</v>
      </c>
      <c r="N31" s="707">
        <v>3180</v>
      </c>
      <c r="O31" s="479">
        <v>4056</v>
      </c>
    </row>
    <row r="32" spans="1:15" x14ac:dyDescent="0.3">
      <c r="A32" s="709" t="s">
        <v>755</v>
      </c>
      <c r="B32" s="437">
        <v>521</v>
      </c>
      <c r="C32" s="394">
        <v>66202</v>
      </c>
      <c r="D32" s="713">
        <v>69021</v>
      </c>
      <c r="E32" s="762">
        <v>69021</v>
      </c>
      <c r="F32" s="710">
        <v>16009</v>
      </c>
      <c r="G32" s="725">
        <f t="shared" si="4"/>
        <v>23411</v>
      </c>
      <c r="H32" s="760">
        <f t="shared" si="5"/>
        <v>18053</v>
      </c>
      <c r="I32" s="760">
        <f t="shared" si="5"/>
        <v>18747</v>
      </c>
      <c r="J32" s="393">
        <f t="shared" si="3"/>
        <v>76220</v>
      </c>
      <c r="K32" s="743">
        <f t="shared" si="6"/>
        <v>110.43015893713508</v>
      </c>
      <c r="L32" s="699"/>
      <c r="M32" s="394">
        <v>39420</v>
      </c>
      <c r="N32" s="707">
        <v>57473</v>
      </c>
      <c r="O32" s="479">
        <v>76220</v>
      </c>
    </row>
    <row r="33" spans="1:15" x14ac:dyDescent="0.3">
      <c r="A33" s="709" t="s">
        <v>756</v>
      </c>
      <c r="B33" s="437" t="s">
        <v>757</v>
      </c>
      <c r="C33" s="394">
        <v>24500</v>
      </c>
      <c r="D33" s="713">
        <v>25000</v>
      </c>
      <c r="E33" s="762">
        <v>25000</v>
      </c>
      <c r="F33" s="710">
        <v>5853</v>
      </c>
      <c r="G33" s="725">
        <f t="shared" si="4"/>
        <v>8441</v>
      </c>
      <c r="H33" s="760">
        <f t="shared" si="5"/>
        <v>6619</v>
      </c>
      <c r="I33" s="760">
        <f t="shared" si="5"/>
        <v>6641</v>
      </c>
      <c r="J33" s="393">
        <f t="shared" si="3"/>
        <v>27554</v>
      </c>
      <c r="K33" s="743">
        <f t="shared" si="6"/>
        <v>110.21600000000001</v>
      </c>
      <c r="L33" s="699"/>
      <c r="M33" s="394">
        <v>14294</v>
      </c>
      <c r="N33" s="707">
        <v>20913</v>
      </c>
      <c r="O33" s="479">
        <v>27554</v>
      </c>
    </row>
    <row r="34" spans="1:15" x14ac:dyDescent="0.3">
      <c r="A34" s="709" t="s">
        <v>758</v>
      </c>
      <c r="B34" s="437">
        <v>557</v>
      </c>
      <c r="C34" s="394">
        <v>0</v>
      </c>
      <c r="D34" s="713">
        <v>0</v>
      </c>
      <c r="E34" s="762">
        <v>0</v>
      </c>
      <c r="F34" s="710">
        <v>0</v>
      </c>
      <c r="G34" s="725">
        <f t="shared" si="4"/>
        <v>0</v>
      </c>
      <c r="H34" s="760">
        <f t="shared" si="5"/>
        <v>0</v>
      </c>
      <c r="I34" s="760">
        <f t="shared" si="5"/>
        <v>0</v>
      </c>
      <c r="J34" s="393">
        <f t="shared" si="3"/>
        <v>0</v>
      </c>
      <c r="K34" s="743">
        <v>0</v>
      </c>
      <c r="L34" s="699"/>
      <c r="M34" s="394">
        <v>0</v>
      </c>
      <c r="N34" s="707">
        <v>0</v>
      </c>
      <c r="O34" s="479">
        <v>0</v>
      </c>
    </row>
    <row r="35" spans="1:15" x14ac:dyDescent="0.3">
      <c r="A35" s="709" t="s">
        <v>759</v>
      </c>
      <c r="B35" s="437">
        <v>551</v>
      </c>
      <c r="C35" s="394">
        <v>1540</v>
      </c>
      <c r="D35" s="713">
        <v>1453</v>
      </c>
      <c r="E35" s="762">
        <v>1453</v>
      </c>
      <c r="F35" s="710">
        <v>371</v>
      </c>
      <c r="G35" s="725">
        <f t="shared" si="4"/>
        <v>375</v>
      </c>
      <c r="H35" s="760">
        <f t="shared" si="5"/>
        <v>390</v>
      </c>
      <c r="I35" s="760">
        <f t="shared" si="5"/>
        <v>361</v>
      </c>
      <c r="J35" s="393">
        <f t="shared" si="3"/>
        <v>1497</v>
      </c>
      <c r="K35" s="487">
        <f t="shared" si="6"/>
        <v>103.02821748107365</v>
      </c>
      <c r="L35" s="699"/>
      <c r="M35" s="394">
        <v>746</v>
      </c>
      <c r="N35" s="707">
        <v>1136</v>
      </c>
      <c r="O35" s="479">
        <v>1497</v>
      </c>
    </row>
    <row r="36" spans="1:15" ht="12.9" thickBot="1" x14ac:dyDescent="0.35">
      <c r="A36" s="488" t="s">
        <v>760</v>
      </c>
      <c r="B36" s="464" t="s">
        <v>761</v>
      </c>
      <c r="C36" s="417">
        <v>3902</v>
      </c>
      <c r="D36" s="731">
        <v>561</v>
      </c>
      <c r="E36" s="763">
        <v>937</v>
      </c>
      <c r="F36" s="764">
        <v>258</v>
      </c>
      <c r="G36" s="725">
        <f t="shared" si="4"/>
        <v>83</v>
      </c>
      <c r="H36" s="760">
        <f t="shared" si="5"/>
        <v>175</v>
      </c>
      <c r="I36" s="765">
        <f t="shared" si="5"/>
        <v>1667</v>
      </c>
      <c r="J36" s="399">
        <f t="shared" si="3"/>
        <v>2183</v>
      </c>
      <c r="K36" s="766">
        <f t="shared" si="6"/>
        <v>232.97758804695837</v>
      </c>
      <c r="L36" s="699"/>
      <c r="M36" s="417">
        <v>341</v>
      </c>
      <c r="N36" s="717">
        <v>516</v>
      </c>
      <c r="O36" s="481">
        <v>2183</v>
      </c>
    </row>
    <row r="37" spans="1:15" ht="12.9" thickBot="1" x14ac:dyDescent="0.35">
      <c r="A37" s="720" t="s">
        <v>762</v>
      </c>
      <c r="B37" s="721"/>
      <c r="C37" s="507">
        <f>SUM(C27:C36)</f>
        <v>123813</v>
      </c>
      <c r="D37" s="472">
        <f t="shared" ref="D37:E37" si="7">SUM(D27:D36)</f>
        <v>123615</v>
      </c>
      <c r="E37" s="767">
        <f t="shared" si="7"/>
        <v>123991</v>
      </c>
      <c r="F37" s="409">
        <f>SUM(F27:F36)</f>
        <v>29366</v>
      </c>
      <c r="G37" s="409">
        <f t="shared" ref="G37:I37" si="8">SUM(G27:G36)</f>
        <v>39534</v>
      </c>
      <c r="H37" s="409">
        <f t="shared" si="8"/>
        <v>32611</v>
      </c>
      <c r="I37" s="408">
        <f t="shared" si="8"/>
        <v>36099</v>
      </c>
      <c r="J37" s="407">
        <f t="shared" si="3"/>
        <v>137610</v>
      </c>
      <c r="K37" s="507">
        <f t="shared" si="6"/>
        <v>110.98386173189989</v>
      </c>
      <c r="L37" s="699"/>
      <c r="M37" s="408">
        <f t="shared" ref="M37:O37" si="9">SUM(M27:M36)</f>
        <v>68900</v>
      </c>
      <c r="N37" s="408">
        <f t="shared" si="9"/>
        <v>101511</v>
      </c>
      <c r="O37" s="408">
        <f t="shared" si="9"/>
        <v>137610</v>
      </c>
    </row>
    <row r="38" spans="1:15" x14ac:dyDescent="0.3">
      <c r="A38" s="703" t="s">
        <v>763</v>
      </c>
      <c r="B38" s="425">
        <v>601</v>
      </c>
      <c r="C38" s="386">
        <v>4604</v>
      </c>
      <c r="D38" s="757">
        <v>3360</v>
      </c>
      <c r="E38" s="758">
        <v>3500</v>
      </c>
      <c r="F38" s="704">
        <v>1125</v>
      </c>
      <c r="G38" s="725">
        <f t="shared" si="4"/>
        <v>1174</v>
      </c>
      <c r="H38" s="760">
        <f t="shared" si="5"/>
        <v>1176</v>
      </c>
      <c r="I38" s="761">
        <f t="shared" si="5"/>
        <v>1188</v>
      </c>
      <c r="J38" s="385">
        <f t="shared" si="3"/>
        <v>4663</v>
      </c>
      <c r="K38" s="741">
        <f t="shared" si="6"/>
        <v>133.22857142857143</v>
      </c>
      <c r="L38" s="699"/>
      <c r="M38" s="386">
        <v>2299</v>
      </c>
      <c r="N38" s="460">
        <v>3475</v>
      </c>
      <c r="O38" s="478">
        <v>4663</v>
      </c>
    </row>
    <row r="39" spans="1:15" x14ac:dyDescent="0.3">
      <c r="A39" s="709" t="s">
        <v>764</v>
      </c>
      <c r="B39" s="437">
        <v>602</v>
      </c>
      <c r="C39" s="394">
        <v>55770</v>
      </c>
      <c r="D39" s="713">
        <v>55842</v>
      </c>
      <c r="E39" s="762">
        <v>55842</v>
      </c>
      <c r="F39" s="710">
        <v>13983</v>
      </c>
      <c r="G39" s="725">
        <f t="shared" si="4"/>
        <v>15018</v>
      </c>
      <c r="H39" s="760">
        <f t="shared" si="5"/>
        <v>16738</v>
      </c>
      <c r="I39" s="760">
        <f t="shared" si="5"/>
        <v>16487</v>
      </c>
      <c r="J39" s="393">
        <f t="shared" si="3"/>
        <v>62226</v>
      </c>
      <c r="K39" s="743">
        <f t="shared" si="6"/>
        <v>111.43225529171592</v>
      </c>
      <c r="L39" s="699"/>
      <c r="M39" s="394">
        <v>29001</v>
      </c>
      <c r="N39" s="390">
        <v>45739</v>
      </c>
      <c r="O39" s="479">
        <v>62226</v>
      </c>
    </row>
    <row r="40" spans="1:15" x14ac:dyDescent="0.3">
      <c r="A40" s="709" t="s">
        <v>765</v>
      </c>
      <c r="B40" s="437">
        <v>604</v>
      </c>
      <c r="C40" s="394">
        <v>0</v>
      </c>
      <c r="D40" s="713">
        <v>0</v>
      </c>
      <c r="E40" s="762">
        <v>0</v>
      </c>
      <c r="F40" s="710">
        <v>0</v>
      </c>
      <c r="G40" s="725">
        <f t="shared" si="4"/>
        <v>0</v>
      </c>
      <c r="H40" s="760">
        <f t="shared" si="5"/>
        <v>0</v>
      </c>
      <c r="I40" s="760">
        <f t="shared" si="5"/>
        <v>0</v>
      </c>
      <c r="J40" s="393">
        <f t="shared" si="3"/>
        <v>0</v>
      </c>
      <c r="K40" s="487">
        <v>0</v>
      </c>
      <c r="L40" s="699"/>
      <c r="M40" s="394">
        <v>0</v>
      </c>
      <c r="N40" s="390">
        <v>0</v>
      </c>
      <c r="O40" s="479">
        <v>0</v>
      </c>
    </row>
    <row r="41" spans="1:15" x14ac:dyDescent="0.3">
      <c r="A41" s="709" t="s">
        <v>766</v>
      </c>
      <c r="B41" s="437" t="s">
        <v>767</v>
      </c>
      <c r="C41" s="394">
        <v>61856</v>
      </c>
      <c r="D41" s="713">
        <v>63707</v>
      </c>
      <c r="E41" s="762">
        <v>63707</v>
      </c>
      <c r="F41" s="710">
        <v>14399</v>
      </c>
      <c r="G41" s="725">
        <f t="shared" si="4"/>
        <v>27932</v>
      </c>
      <c r="H41" s="760">
        <f t="shared" si="5"/>
        <v>14335</v>
      </c>
      <c r="I41" s="760">
        <f t="shared" si="5"/>
        <v>12811</v>
      </c>
      <c r="J41" s="393">
        <f t="shared" si="3"/>
        <v>69477</v>
      </c>
      <c r="K41" s="743">
        <f t="shared" si="6"/>
        <v>109.05708948781138</v>
      </c>
      <c r="L41" s="699"/>
      <c r="M41" s="394">
        <v>42331</v>
      </c>
      <c r="N41" s="390">
        <v>56666</v>
      </c>
      <c r="O41" s="479">
        <v>69477</v>
      </c>
    </row>
    <row r="42" spans="1:15" ht="12.9" thickBot="1" x14ac:dyDescent="0.35">
      <c r="A42" s="488" t="s">
        <v>768</v>
      </c>
      <c r="B42" s="464" t="s">
        <v>769</v>
      </c>
      <c r="C42" s="417">
        <v>1862</v>
      </c>
      <c r="D42" s="768">
        <v>724</v>
      </c>
      <c r="E42" s="769">
        <v>960</v>
      </c>
      <c r="F42" s="764">
        <v>202</v>
      </c>
      <c r="G42" s="770">
        <f t="shared" si="4"/>
        <v>289</v>
      </c>
      <c r="H42" s="760">
        <f t="shared" si="5"/>
        <v>463</v>
      </c>
      <c r="I42" s="730">
        <f t="shared" si="5"/>
        <v>604</v>
      </c>
      <c r="J42" s="399">
        <f t="shared" si="3"/>
        <v>1558</v>
      </c>
      <c r="K42" s="766">
        <f t="shared" si="6"/>
        <v>162.29166666666666</v>
      </c>
      <c r="L42" s="699"/>
      <c r="M42" s="417">
        <v>491</v>
      </c>
      <c r="N42" s="422">
        <v>954</v>
      </c>
      <c r="O42" s="481">
        <v>1558</v>
      </c>
    </row>
    <row r="43" spans="1:15" ht="12.9" thickBot="1" x14ac:dyDescent="0.35">
      <c r="A43" s="720" t="s">
        <v>770</v>
      </c>
      <c r="B43" s="721" t="s">
        <v>729</v>
      </c>
      <c r="C43" s="507">
        <f>SUM(C38:C42)</f>
        <v>124092</v>
      </c>
      <c r="D43" s="472">
        <f t="shared" ref="D43:E43" si="10">SUM(D38:D42)</f>
        <v>123633</v>
      </c>
      <c r="E43" s="767">
        <f t="shared" si="10"/>
        <v>124009</v>
      </c>
      <c r="F43" s="409">
        <f>SUM(F38:F42)</f>
        <v>29709</v>
      </c>
      <c r="G43" s="409">
        <f t="shared" ref="G43:I43" si="11">SUM(G38:G42)</f>
        <v>44413</v>
      </c>
      <c r="H43" s="409">
        <f t="shared" si="11"/>
        <v>32712</v>
      </c>
      <c r="I43" s="409">
        <f t="shared" si="11"/>
        <v>31090</v>
      </c>
      <c r="J43" s="407">
        <f t="shared" si="3"/>
        <v>137924</v>
      </c>
      <c r="K43" s="507">
        <f t="shared" si="6"/>
        <v>111.22095976904902</v>
      </c>
      <c r="L43" s="699"/>
      <c r="M43" s="408">
        <f>SUM(M38:M42)</f>
        <v>74122</v>
      </c>
      <c r="N43" s="409">
        <f>SUM(N38:N42)</f>
        <v>106834</v>
      </c>
      <c r="O43" s="408">
        <f>SUM(O38:O42)</f>
        <v>137924</v>
      </c>
    </row>
    <row r="44" spans="1:15" s="779" customFormat="1" ht="5.25" customHeight="1" thickBot="1" x14ac:dyDescent="0.35">
      <c r="A44" s="488"/>
      <c r="B44" s="489"/>
      <c r="C44" s="771"/>
      <c r="D44" s="491"/>
      <c r="E44" s="772"/>
      <c r="F44" s="586"/>
      <c r="G44" s="773"/>
      <c r="H44" s="774"/>
      <c r="I44" s="773"/>
      <c r="J44" s="775"/>
      <c r="K44" s="776"/>
      <c r="L44" s="777"/>
      <c r="M44" s="778"/>
      <c r="N44" s="499"/>
      <c r="O44" s="499"/>
    </row>
    <row r="45" spans="1:15" ht="12.9" thickBot="1" x14ac:dyDescent="0.35">
      <c r="A45" s="780" t="s">
        <v>771</v>
      </c>
      <c r="B45" s="721" t="s">
        <v>729</v>
      </c>
      <c r="C45" s="507">
        <f>C43-C41</f>
        <v>62236</v>
      </c>
      <c r="D45" s="407">
        <f t="shared" ref="D45:I45" si="12">D43-D41</f>
        <v>59926</v>
      </c>
      <c r="E45" s="408">
        <f t="shared" si="12"/>
        <v>60302</v>
      </c>
      <c r="F45" s="409">
        <f t="shared" si="12"/>
        <v>15310</v>
      </c>
      <c r="G45" s="501">
        <f t="shared" si="12"/>
        <v>16481</v>
      </c>
      <c r="H45" s="408">
        <f t="shared" si="12"/>
        <v>18377</v>
      </c>
      <c r="I45" s="501">
        <f t="shared" si="12"/>
        <v>18279</v>
      </c>
      <c r="J45" s="408">
        <f t="shared" si="3"/>
        <v>68447</v>
      </c>
      <c r="K45" s="473">
        <f t="shared" si="6"/>
        <v>113.50701469271334</v>
      </c>
      <c r="L45" s="699"/>
      <c r="M45" s="408">
        <f>M43-M41</f>
        <v>31791</v>
      </c>
      <c r="N45" s="409">
        <f>N43-N41</f>
        <v>50168</v>
      </c>
      <c r="O45" s="408">
        <f>O43-O41</f>
        <v>68447</v>
      </c>
    </row>
    <row r="46" spans="1:15" ht="12.9" thickBot="1" x14ac:dyDescent="0.35">
      <c r="A46" s="720" t="s">
        <v>772</v>
      </c>
      <c r="B46" s="721" t="s">
        <v>729</v>
      </c>
      <c r="C46" s="507">
        <f>C43-C37</f>
        <v>279</v>
      </c>
      <c r="D46" s="407">
        <f t="shared" ref="D46:I46" si="13">D43-D37</f>
        <v>18</v>
      </c>
      <c r="E46" s="408">
        <f t="shared" si="13"/>
        <v>18</v>
      </c>
      <c r="F46" s="409">
        <f>F43-F37</f>
        <v>343</v>
      </c>
      <c r="G46" s="501">
        <f t="shared" si="13"/>
        <v>4879</v>
      </c>
      <c r="H46" s="408">
        <f t="shared" si="13"/>
        <v>101</v>
      </c>
      <c r="I46" s="409">
        <f t="shared" si="13"/>
        <v>-5009</v>
      </c>
      <c r="J46" s="408">
        <f t="shared" si="3"/>
        <v>314</v>
      </c>
      <c r="K46" s="473">
        <f t="shared" si="6"/>
        <v>1744.4444444444443</v>
      </c>
      <c r="L46" s="699"/>
      <c r="M46" s="408">
        <f>M43-M37</f>
        <v>5222</v>
      </c>
      <c r="N46" s="409">
        <f>N43-N37</f>
        <v>5323</v>
      </c>
      <c r="O46" s="408">
        <f>O43-O37</f>
        <v>314</v>
      </c>
    </row>
    <row r="47" spans="1:15" ht="12.9" thickBot="1" x14ac:dyDescent="0.35">
      <c r="A47" s="781" t="s">
        <v>773</v>
      </c>
      <c r="B47" s="782" t="s">
        <v>729</v>
      </c>
      <c r="C47" s="507">
        <f>C46-C41</f>
        <v>-61577</v>
      </c>
      <c r="D47" s="407">
        <f t="shared" ref="D47:I47" si="14">D46-D41</f>
        <v>-63689</v>
      </c>
      <c r="E47" s="408">
        <f t="shared" si="14"/>
        <v>-63689</v>
      </c>
      <c r="F47" s="409">
        <f t="shared" si="14"/>
        <v>-14056</v>
      </c>
      <c r="G47" s="501">
        <f t="shared" si="14"/>
        <v>-23053</v>
      </c>
      <c r="H47" s="408">
        <f t="shared" si="14"/>
        <v>-14234</v>
      </c>
      <c r="I47" s="409">
        <f t="shared" si="14"/>
        <v>-17820</v>
      </c>
      <c r="J47" s="408">
        <f t="shared" si="3"/>
        <v>-69163</v>
      </c>
      <c r="K47" s="473">
        <f t="shared" si="6"/>
        <v>108.59489079746896</v>
      </c>
      <c r="L47" s="699"/>
      <c r="M47" s="408">
        <f>M46-M41</f>
        <v>-37109</v>
      </c>
      <c r="N47" s="409">
        <f>N46-N41</f>
        <v>-51343</v>
      </c>
      <c r="O47" s="408">
        <f>O46-O41</f>
        <v>-69163</v>
      </c>
    </row>
    <row r="50" spans="1:10" x14ac:dyDescent="0.3">
      <c r="A50" s="783" t="s">
        <v>774</v>
      </c>
    </row>
    <row r="51" spans="1:10" x14ac:dyDescent="0.3">
      <c r="A51" s="786" t="s">
        <v>775</v>
      </c>
    </row>
    <row r="52" spans="1:10" x14ac:dyDescent="0.3">
      <c r="A52" s="787" t="s">
        <v>776</v>
      </c>
    </row>
    <row r="53" spans="1:10" s="518" customFormat="1" x14ac:dyDescent="0.3">
      <c r="A53" s="787" t="s">
        <v>777</v>
      </c>
      <c r="B53" s="788"/>
      <c r="E53" s="334"/>
      <c r="F53" s="334"/>
      <c r="G53" s="334"/>
      <c r="H53" s="334"/>
      <c r="I53" s="334"/>
      <c r="J53" s="334"/>
    </row>
    <row r="56" spans="1:10" x14ac:dyDescent="0.3">
      <c r="A56" s="789" t="s">
        <v>795</v>
      </c>
    </row>
    <row r="58" spans="1:10" x14ac:dyDescent="0.3">
      <c r="A58" s="789" t="s">
        <v>796</v>
      </c>
    </row>
    <row r="60" spans="1:10" x14ac:dyDescent="0.3">
      <c r="A60" s="789" t="s">
        <v>797</v>
      </c>
    </row>
    <row r="61" spans="1:10" x14ac:dyDescent="0.3">
      <c r="A61" s="789" t="s">
        <v>704</v>
      </c>
    </row>
  </sheetData>
  <mergeCells count="5">
    <mergeCell ref="A1:O1"/>
    <mergeCell ref="C7:O7"/>
    <mergeCell ref="A9:A10"/>
    <mergeCell ref="B9:B10"/>
    <mergeCell ref="F9:I9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22</vt:i4>
      </vt:variant>
    </vt:vector>
  </HeadingPairs>
  <TitlesOfParts>
    <vt:vector size="22" baseType="lpstr">
      <vt:lpstr>Doplň. ukaz. 12_2021</vt:lpstr>
      <vt:lpstr>Město_příjmy</vt:lpstr>
      <vt:lpstr>Město_výdaje </vt:lpstr>
      <vt:lpstr>§6409 5901 - Rezerva 2021 OEK</vt:lpstr>
      <vt:lpstr>Položka 8115 - Financování</vt:lpstr>
      <vt:lpstr>Městské muzeum</vt:lpstr>
      <vt:lpstr>Městská knihovna</vt:lpstr>
      <vt:lpstr>PO Tereza</vt:lpstr>
      <vt:lpstr>Domov seniorů</vt:lpstr>
      <vt:lpstr>MŠ Břetislavova</vt:lpstr>
      <vt:lpstr>MŠ Hřbitovní</vt:lpstr>
      <vt:lpstr>MŠ  Na Valtické</vt:lpstr>
      <vt:lpstr>MŠ U Splavu</vt:lpstr>
      <vt:lpstr>MŠ Okružní</vt:lpstr>
      <vt:lpstr>MŠ Osvobození</vt:lpstr>
      <vt:lpstr>ZŠ Komenského</vt:lpstr>
      <vt:lpstr>ZŠ a MŠ Kpt. Nálepky</vt:lpstr>
      <vt:lpstr>ZŠ a MŠ Kupkova 1</vt:lpstr>
      <vt:lpstr>ZŠ Na Valtické</vt:lpstr>
      <vt:lpstr>ZŠ Slovácká</vt:lpstr>
      <vt:lpstr>ZŠ Jana Noháče</vt:lpstr>
      <vt:lpstr>ZUŠ Křížkovského</vt:lpstr>
    </vt:vector>
  </TitlesOfParts>
  <Company>MěÚ Břeclav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slatinska</dc:creator>
  <cp:lastModifiedBy>Otáhalová Ivana Bc.</cp:lastModifiedBy>
  <cp:lastPrinted>2022-02-04T13:31:22Z</cp:lastPrinted>
  <dcterms:created xsi:type="dcterms:W3CDTF">2017-03-15T06:48:16Z</dcterms:created>
  <dcterms:modified xsi:type="dcterms:W3CDTF">2022-04-21T06:03:50Z</dcterms:modified>
</cp:coreProperties>
</file>