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Položky OE 2013-15" sheetId="1" r:id="rId1"/>
  </sheets>
  <definedNames/>
  <calcPr fullCalcOnLoad="1"/>
</workbook>
</file>

<file path=xl/sharedStrings.xml><?xml version="1.0" encoding="utf-8"?>
<sst xmlns="http://schemas.openxmlformats.org/spreadsheetml/2006/main" count="187" uniqueCount="98">
  <si>
    <t>ODD.</t>
  </si>
  <si>
    <t>POL.</t>
  </si>
  <si>
    <t>ZP</t>
  </si>
  <si>
    <t>ÚZ</t>
  </si>
  <si>
    <t>ORG.</t>
  </si>
  <si>
    <t>PAR.</t>
  </si>
  <si>
    <t>XXX</t>
  </si>
  <si>
    <t>MD</t>
  </si>
  <si>
    <t>D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</si>
  <si>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</si>
  <si>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</si>
  <si>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</si>
  <si>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</si>
  <si>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</si>
  <si>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</si>
  <si>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PODROBNÝ KOMENTÁŘ</t>
  </si>
  <si>
    <t xml:space="preserve">                                                             PODROBNÝ KOMENTÁŘ</t>
  </si>
  <si>
    <t>Platby daně z převodu nemovitostí</t>
  </si>
  <si>
    <t>00</t>
  </si>
  <si>
    <t>Splátka do BF za Domovní správu Břeclav (83 tis. Kč / měs.) - převod ze ZBÚ na účet modernizace BF - konsolidace.</t>
  </si>
  <si>
    <t>Příjem na účtě modernizace BF                                                                                                                    - konsolidace.</t>
  </si>
  <si>
    <t xml:space="preserve">                                            2. půjčka : org. 257  k 30.9.2003 zůst.     365.114 Kč - (3x 8.500 Kč) =zůstatek k 31.12.2003     339.614,- Kč</t>
  </si>
  <si>
    <t xml:space="preserve">                                                              pro rok 2004 12x74.500,- Kč= 894.000,- Kč</t>
  </si>
  <si>
    <r>
      <t xml:space="preserve">                                                            </t>
    </r>
    <r>
      <rPr>
        <b/>
        <sz val="8"/>
        <rFont val="Arial CE"/>
        <family val="0"/>
      </rPr>
      <t xml:space="preserve">  pro rok 2004 12x8.500,- Kč= 102.000,- Kč</t>
    </r>
  </si>
  <si>
    <t>Nerozpočtuje se - konsolidační položky.</t>
  </si>
  <si>
    <t>Daň z příjmu právnických osob</t>
  </si>
  <si>
    <t>Daň z příjmu právnických osob za obce</t>
  </si>
  <si>
    <t>Daň z přidané hodnoty</t>
  </si>
  <si>
    <t>Daň z nemovitostí</t>
  </si>
  <si>
    <t>Příjmy z podílu na zisku a dividend</t>
  </si>
  <si>
    <t>různé</t>
  </si>
  <si>
    <t>Neidentifikované příjmy                                             (nerozpočtuje se)</t>
  </si>
  <si>
    <t>Splátky půjček od obcí</t>
  </si>
  <si>
    <t>Financování</t>
  </si>
  <si>
    <t>Org.</t>
  </si>
  <si>
    <t>Celkem výdaje</t>
  </si>
  <si>
    <t>Celkem příjmy</t>
  </si>
  <si>
    <t>4001</t>
  </si>
  <si>
    <t xml:space="preserve">Platby daně z příjmu právnických osob za obce </t>
  </si>
  <si>
    <t>Splátka půjčky ze Státního fondu rozvoje bydlení</t>
  </si>
  <si>
    <t xml:space="preserve">Domovní správa Břeclav   1. půjčka:  org. 245  k 30.9.2003 zůst. 3.199.500 Kč - (3x74.500 Kč)=zůstatek k 31.12.2003   2.976.500,- Kč       </t>
  </si>
  <si>
    <t>Příjatá půjčka od SFŽP - skládka Ch.N.Ves</t>
  </si>
  <si>
    <t>RU</t>
  </si>
  <si>
    <t>Index</t>
  </si>
  <si>
    <t>Skutečnost</t>
  </si>
  <si>
    <t>Daň z příjmu fyzických osob ze závislé činnosti a funkčních požitků</t>
  </si>
  <si>
    <t>Daň z příjmu fyzických osob ze samostatné výdělečné činnosti</t>
  </si>
  <si>
    <t>Daň z příjmu fyzických osob podle zvláštní sazby</t>
  </si>
  <si>
    <t>Místní poplatek za komunální odpad</t>
  </si>
  <si>
    <t>Místní poplatek ze psů</t>
  </si>
  <si>
    <t>Zrušené místní poplatky - doplatky minulých let - komunální odpad</t>
  </si>
  <si>
    <t>Správní poplatky z výherních hracích přístrojů</t>
  </si>
  <si>
    <t>Příjmy z úroků - individální modernizace bytového fondu</t>
  </si>
  <si>
    <t>Přijaté sankční platby -  individuální modernizace bytového fondu</t>
  </si>
  <si>
    <t>Příjmy z bankovních úroků</t>
  </si>
  <si>
    <t>Celkem</t>
  </si>
  <si>
    <t>Celkem bez daně z příjmů za obce a sociálních dotací</t>
  </si>
  <si>
    <t>Splátky půjček od obyvatelstva (modernizace bytového fondu)</t>
  </si>
  <si>
    <t xml:space="preserve">Změna stavu peněžních prostředků na bankovních účtech   </t>
  </si>
  <si>
    <t>Přijaté dlouhodobé úvěry od banky (kapitálový vstup do VAK - Projekt Břeclavsko)</t>
  </si>
  <si>
    <t>Finanční operace jinde nezařazené</t>
  </si>
  <si>
    <t>Finanční rezerva města</t>
  </si>
  <si>
    <t>Finanční vypořádání účelových prostředků s jinými rozpočty (vratky nevyčerpaných účelových dotací)</t>
  </si>
  <si>
    <t xml:space="preserve">Ostatní neinvestiční výdaje jinde nezařazené </t>
  </si>
  <si>
    <t>Neinvestiční přijaté dotace ze SR - výplata sociálních dávek</t>
  </si>
  <si>
    <t>Neinvestiční dotace obcím -vypořádání Ladná</t>
  </si>
  <si>
    <t>Ostatní nedaňové příjmy jinde nezařazené</t>
  </si>
  <si>
    <t>PŘÍJMY</t>
  </si>
  <si>
    <t>VÝDAJE</t>
  </si>
  <si>
    <t>ROZPOČET  - ORJ 110 -  ODBOR EKONOMICKÝ - PŘÍJMY - VÝDAJE - FINANCOVÁNÍ</t>
  </si>
  <si>
    <t>ČS - hypoteční úvěr na DPS (splátky měsíční)</t>
  </si>
  <si>
    <t>Půjčka SFŽP - skládka Ch.N.Ves - splatná čtvrtletně po 169 tis.</t>
  </si>
  <si>
    <t>KB -kapitálový vstup do VAK - Projekt Břeclavsko - splátky měsíční po 315 tis.</t>
  </si>
  <si>
    <t xml:space="preserve">Úhrady sankcí jiným rozpočtům    </t>
  </si>
  <si>
    <t xml:space="preserve">Nerealizované kurzové rozdíly </t>
  </si>
  <si>
    <t>Neinvestiční přijaté dotace ze SR - Domov seniorů Břeclav</t>
  </si>
  <si>
    <t>Přijaté sankční platby -  výherní hrací přístroje</t>
  </si>
  <si>
    <t>Daň z přidané hodnoty (DPH)</t>
  </si>
  <si>
    <t>Rozpočet</t>
  </si>
  <si>
    <t xml:space="preserve"> 10/09</t>
  </si>
  <si>
    <t>Místní poplatek za výherní hrací přístroj a jiné technické herní zařízení</t>
  </si>
  <si>
    <t>Příloha č. 7</t>
  </si>
  <si>
    <t>Poplatek za lázeňský nebo rekreační pobyt</t>
  </si>
  <si>
    <t>Poplatek za užívání veřejného prostranství</t>
  </si>
  <si>
    <t>Poplatek z ubytovací kapacity</t>
  </si>
  <si>
    <t>Predikce</t>
  </si>
  <si>
    <t>v tis. Kč</t>
  </si>
  <si>
    <t xml:space="preserve">Finanční vypořádání účelových prostředků mezi krajem a obcemi </t>
  </si>
  <si>
    <t>Finanční vypořádání účelových prostředků -vratky veřejným rozpočtům ústř. úrovně</t>
  </si>
  <si>
    <t xml:space="preserve">ČS - odkanalizování (splátky čtvrtletní)- r. 06-08 celkem po 4,0 mil., r.2009-2013 po 7,2 mil.  </t>
  </si>
  <si>
    <t>Celkem splátky úvěrů a půjček a kurz. rozdíly</t>
  </si>
  <si>
    <t>Celkem financování</t>
  </si>
  <si>
    <t>Úhrada úroků z úvěrů a půjček - ČS, KB (DPS, Odkanalizování, kapitálový vstup do VAK)</t>
  </si>
  <si>
    <t>ČS - odkanalizování -přeúvěr. Volksbank (splátky měsíční po 420 tis. - poslední splátka v 2017))</t>
  </si>
  <si>
    <t xml:space="preserve">Neinvestiční přijaté dotace ze SR - příspěvek na výkon státní správy. </t>
  </si>
  <si>
    <t>Neinvestiční přijaté dotace ze SR - přísp. na žáka ZŠ/dítě MŠ. Pro r. 2013 příspěvek zrušen. Stává se součástí sdílených daní.</t>
  </si>
  <si>
    <t>Celkem sdílené daně</t>
  </si>
  <si>
    <t>Odvod z loterií a jiných podobných her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</si>
</sst>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51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9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0" fillId="0" borderId="44" xfId="0" applyFont="1" applyFill="1" applyBorder="1" applyAlignment="1">
      <alignment/>
    </xf>
    <xf numFmtId="4" fontId="5" fillId="0" borderId="41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 horizontal="right"/>
    </xf>
    <xf numFmtId="4" fontId="0" fillId="0" borderId="44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40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right"/>
    </xf>
    <xf numFmtId="4" fontId="0" fillId="0" borderId="45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right"/>
      <protection locked="0"/>
    </xf>
    <xf numFmtId="0" fontId="5" fillId="0" borderId="38" xfId="0" applyFont="1" applyFill="1" applyBorder="1" applyAlignment="1" applyProtection="1">
      <alignment horizontal="right"/>
      <protection locked="0"/>
    </xf>
    <xf numFmtId="0" fontId="5" fillId="0" borderId="39" xfId="0" applyFont="1" applyFill="1" applyBorder="1" applyAlignment="1" applyProtection="1">
      <alignment horizontal="right"/>
      <protection locked="0"/>
    </xf>
    <xf numFmtId="0" fontId="0" fillId="0" borderId="44" xfId="0" applyFont="1" applyFill="1" applyBorder="1" applyAlignment="1" applyProtection="1">
      <alignment/>
      <protection locked="0"/>
    </xf>
    <xf numFmtId="4" fontId="5" fillId="0" borderId="38" xfId="0" applyNumberFormat="1" applyFont="1" applyFill="1" applyBorder="1" applyAlignment="1" applyProtection="1">
      <alignment horizontal="right"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40" xfId="0" applyFont="1" applyFill="1" applyBorder="1" applyAlignment="1" applyProtection="1">
      <alignment horizontal="right"/>
      <protection locked="0"/>
    </xf>
    <xf numFmtId="4" fontId="0" fillId="0" borderId="38" xfId="0" applyNumberFormat="1" applyFont="1" applyFill="1" applyBorder="1" applyAlignment="1" applyProtection="1">
      <alignment/>
      <protection locked="0"/>
    </xf>
    <xf numFmtId="4" fontId="0" fillId="0" borderId="38" xfId="0" applyNumberFormat="1" applyFont="1" applyFill="1" applyBorder="1" applyAlignment="1" applyProtection="1">
      <alignment/>
      <protection locked="0"/>
    </xf>
    <xf numFmtId="0" fontId="0" fillId="0" borderId="43" xfId="0" applyFont="1" applyFill="1" applyBorder="1" applyAlignment="1" applyProtection="1">
      <alignment/>
      <protection locked="0"/>
    </xf>
    <xf numFmtId="0" fontId="0" fillId="0" borderId="44" xfId="0" applyFont="1" applyFill="1" applyBorder="1" applyAlignment="1" applyProtection="1">
      <alignment horizontal="right"/>
      <protection locked="0"/>
    </xf>
    <xf numFmtId="0" fontId="6" fillId="0" borderId="46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49" fontId="0" fillId="0" borderId="58" xfId="0" applyNumberFormat="1" applyFont="1" applyFill="1" applyBorder="1" applyAlignment="1">
      <alignment horizontal="right"/>
    </xf>
    <xf numFmtId="0" fontId="0" fillId="0" borderId="35" xfId="0" applyFont="1" applyFill="1" applyBorder="1" applyAlignment="1" applyProtection="1">
      <alignment horizontal="right"/>
      <protection locked="0"/>
    </xf>
    <xf numFmtId="0" fontId="0" fillId="0" borderId="41" xfId="0" applyFont="1" applyFill="1" applyBorder="1" applyAlignment="1" applyProtection="1">
      <alignment horizontal="right"/>
      <protection locked="0"/>
    </xf>
    <xf numFmtId="3" fontId="0" fillId="0" borderId="59" xfId="0" applyNumberFormat="1" applyFont="1" applyFill="1" applyBorder="1" applyAlignment="1" applyProtection="1">
      <alignment/>
      <protection locked="0"/>
    </xf>
    <xf numFmtId="165" fontId="0" fillId="0" borderId="36" xfId="0" applyNumberFormat="1" applyFont="1" applyFill="1" applyBorder="1" applyAlignment="1">
      <alignment/>
    </xf>
    <xf numFmtId="0" fontId="5" fillId="0" borderId="60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>
      <alignment/>
    </xf>
    <xf numFmtId="49" fontId="0" fillId="0" borderId="44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" fontId="5" fillId="0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/>
    </xf>
    <xf numFmtId="3" fontId="5" fillId="0" borderId="59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/>
      <protection locked="0"/>
    </xf>
    <xf numFmtId="4" fontId="0" fillId="0" borderId="61" xfId="0" applyNumberFormat="1" applyFont="1" applyFill="1" applyBorder="1" applyAlignment="1" applyProtection="1">
      <alignment/>
      <protection locked="0"/>
    </xf>
    <xf numFmtId="4" fontId="5" fillId="0" borderId="10" xfId="0" applyNumberFormat="1" applyFont="1" applyFill="1" applyBorder="1" applyAlignment="1" applyProtection="1">
      <alignment/>
      <protection locked="0"/>
    </xf>
    <xf numFmtId="4" fontId="5" fillId="0" borderId="61" xfId="0" applyNumberFormat="1" applyFont="1" applyFill="1" applyBorder="1" applyAlignment="1" applyProtection="1">
      <alignment horizontal="right"/>
      <protection locked="0"/>
    </xf>
    <xf numFmtId="0" fontId="5" fillId="0" borderId="59" xfId="0" applyFont="1" applyFill="1" applyBorder="1" applyAlignment="1" applyProtection="1">
      <alignment/>
      <protection locked="0"/>
    </xf>
    <xf numFmtId="0" fontId="0" fillId="0" borderId="62" xfId="0" applyFont="1" applyFill="1" applyBorder="1" applyAlignment="1">
      <alignment/>
    </xf>
    <xf numFmtId="49" fontId="0" fillId="0" borderId="63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64" xfId="0" applyFont="1" applyFill="1" applyBorder="1" applyAlignment="1" applyProtection="1">
      <alignment horizontal="right"/>
      <protection locked="0"/>
    </xf>
    <xf numFmtId="0" fontId="0" fillId="0" borderId="65" xfId="0" applyFont="1" applyFill="1" applyBorder="1" applyAlignment="1" applyProtection="1">
      <alignment horizontal="right"/>
      <protection locked="0"/>
    </xf>
    <xf numFmtId="3" fontId="5" fillId="0" borderId="66" xfId="0" applyNumberFormat="1" applyFont="1" applyFill="1" applyBorder="1" applyAlignment="1" applyProtection="1">
      <alignment horizontal="right"/>
      <protection locked="0"/>
    </xf>
    <xf numFmtId="4" fontId="5" fillId="0" borderId="62" xfId="0" applyNumberFormat="1" applyFont="1" applyFill="1" applyBorder="1" applyAlignment="1" applyProtection="1">
      <alignment/>
      <protection locked="0"/>
    </xf>
    <xf numFmtId="4" fontId="5" fillId="0" borderId="67" xfId="0" applyNumberFormat="1" applyFont="1" applyFill="1" applyBorder="1" applyAlignment="1" applyProtection="1">
      <alignment horizontal="right"/>
      <protection locked="0"/>
    </xf>
    <xf numFmtId="4" fontId="5" fillId="0" borderId="68" xfId="0" applyNumberFormat="1" applyFont="1" applyFill="1" applyBorder="1" applyAlignment="1" applyProtection="1">
      <alignment/>
      <protection locked="0"/>
    </xf>
    <xf numFmtId="0" fontId="11" fillId="0" borderId="69" xfId="0" applyFont="1" applyFill="1" applyBorder="1" applyAlignment="1">
      <alignment/>
    </xf>
    <xf numFmtId="49" fontId="11" fillId="0" borderId="70" xfId="0" applyNumberFormat="1" applyFont="1" applyFill="1" applyBorder="1" applyAlignment="1">
      <alignment horizontal="right"/>
    </xf>
    <xf numFmtId="49" fontId="11" fillId="0" borderId="71" xfId="0" applyNumberFormat="1" applyFont="1" applyFill="1" applyBorder="1" applyAlignment="1">
      <alignment horizontal="right"/>
    </xf>
    <xf numFmtId="0" fontId="11" fillId="0" borderId="69" xfId="0" applyFont="1" applyFill="1" applyBorder="1" applyAlignment="1" applyProtection="1">
      <alignment horizontal="right"/>
      <protection locked="0"/>
    </xf>
    <xf numFmtId="0" fontId="11" fillId="0" borderId="72" xfId="0" applyFont="1" applyFill="1" applyBorder="1" applyAlignment="1" applyProtection="1">
      <alignment/>
      <protection locked="0"/>
    </xf>
    <xf numFmtId="0" fontId="6" fillId="0" borderId="72" xfId="0" applyFont="1" applyFill="1" applyBorder="1" applyAlignment="1" applyProtection="1">
      <alignment horizontal="right"/>
      <protection locked="0"/>
    </xf>
    <xf numFmtId="3" fontId="11" fillId="0" borderId="73" xfId="0" applyNumberFormat="1" applyFont="1" applyFill="1" applyBorder="1" applyAlignment="1" applyProtection="1">
      <alignment/>
      <protection locked="0"/>
    </xf>
    <xf numFmtId="4" fontId="15" fillId="0" borderId="69" xfId="0" applyNumberFormat="1" applyFont="1" applyFill="1" applyBorder="1" applyAlignment="1" applyProtection="1">
      <alignment/>
      <protection locked="0"/>
    </xf>
    <xf numFmtId="4" fontId="15" fillId="0" borderId="71" xfId="0" applyNumberFormat="1" applyFont="1" applyFill="1" applyBorder="1" applyAlignment="1" applyProtection="1">
      <alignment/>
      <protection locked="0"/>
    </xf>
    <xf numFmtId="4" fontId="15" fillId="0" borderId="72" xfId="0" applyNumberFormat="1" applyFont="1" applyFill="1" applyBorder="1" applyAlignment="1" applyProtection="1">
      <alignment/>
      <protection locked="0"/>
    </xf>
    <xf numFmtId="165" fontId="15" fillId="0" borderId="36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right"/>
      <protection locked="0"/>
    </xf>
    <xf numFmtId="0" fontId="5" fillId="0" borderId="65" xfId="0" applyFont="1" applyFill="1" applyBorder="1" applyAlignment="1" applyProtection="1">
      <alignment horizontal="right"/>
      <protection locked="0"/>
    </xf>
    <xf numFmtId="3" fontId="5" fillId="0" borderId="60" xfId="0" applyNumberFormat="1" applyFont="1" applyFill="1" applyBorder="1" applyAlignment="1" applyProtection="1">
      <alignment horizontal="right"/>
      <protection locked="0"/>
    </xf>
    <xf numFmtId="4" fontId="5" fillId="0" borderId="12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65" fontId="0" fillId="0" borderId="36" xfId="0" applyNumberFormat="1" applyFont="1" applyFill="1" applyBorder="1" applyAlignment="1" applyProtection="1">
      <alignment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0" fillId="0" borderId="41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4" fontId="0" fillId="0" borderId="35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65" fontId="0" fillId="0" borderId="36" xfId="0" applyNumberFormat="1" applyFont="1" applyFill="1" applyBorder="1" applyAlignment="1">
      <alignment/>
    </xf>
    <xf numFmtId="0" fontId="8" fillId="0" borderId="6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4" fontId="5" fillId="0" borderId="35" xfId="0" applyNumberFormat="1" applyFont="1" applyFill="1" applyBorder="1" applyAlignment="1" applyProtection="1">
      <alignment horizontal="right"/>
      <protection locked="0"/>
    </xf>
    <xf numFmtId="0" fontId="14" fillId="0" borderId="61" xfId="0" applyFont="1" applyFill="1" applyBorder="1" applyAlignment="1" applyProtection="1">
      <alignment/>
      <protection locked="0"/>
    </xf>
    <xf numFmtId="4" fontId="14" fillId="0" borderId="74" xfId="0" applyNumberFormat="1" applyFont="1" applyFill="1" applyBorder="1" applyAlignment="1" applyProtection="1">
      <alignment/>
      <protection locked="0"/>
    </xf>
    <xf numFmtId="165" fontId="14" fillId="0" borderId="42" xfId="0" applyNumberFormat="1" applyFont="1" applyFill="1" applyBorder="1" applyAlignment="1" applyProtection="1">
      <alignment/>
      <protection locked="0"/>
    </xf>
    <xf numFmtId="0" fontId="13" fillId="0" borderId="59" xfId="0" applyFont="1" applyFill="1" applyBorder="1" applyAlignment="1" applyProtection="1">
      <alignment/>
      <protection locked="0"/>
    </xf>
    <xf numFmtId="0" fontId="0" fillId="0" borderId="43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right"/>
      <protection locked="0"/>
    </xf>
    <xf numFmtId="0" fontId="0" fillId="0" borderId="61" xfId="0" applyFont="1" applyFill="1" applyBorder="1" applyAlignment="1" applyProtection="1">
      <alignment/>
      <protection locked="0"/>
    </xf>
    <xf numFmtId="4" fontId="0" fillId="0" borderId="74" xfId="0" applyNumberFormat="1" applyFont="1" applyFill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 locked="0"/>
    </xf>
    <xf numFmtId="0" fontId="8" fillId="0" borderId="59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>
      <alignment/>
    </xf>
    <xf numFmtId="49" fontId="0" fillId="0" borderId="75" xfId="0" applyNumberFormat="1" applyFont="1" applyFill="1" applyBorder="1" applyAlignment="1">
      <alignment horizontal="right"/>
    </xf>
    <xf numFmtId="4" fontId="5" fillId="0" borderId="62" xfId="0" applyNumberFormat="1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/>
      <protection locked="0"/>
    </xf>
    <xf numFmtId="165" fontId="5" fillId="0" borderId="36" xfId="0" applyNumberFormat="1" applyFont="1" applyFill="1" applyBorder="1" applyAlignment="1" applyProtection="1">
      <alignment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6" fillId="0" borderId="76" xfId="0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4" fontId="1" fillId="0" borderId="76" xfId="0" applyNumberFormat="1" applyFont="1" applyFill="1" applyBorder="1" applyAlignment="1">
      <alignment/>
    </xf>
    <xf numFmtId="4" fontId="1" fillId="0" borderId="77" xfId="0" applyNumberFormat="1" applyFont="1" applyFill="1" applyBorder="1" applyAlignment="1">
      <alignment/>
    </xf>
    <xf numFmtId="165" fontId="1" fillId="0" borderId="78" xfId="0" applyNumberFormat="1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7" xfId="0" applyFont="1" applyFill="1" applyBorder="1" applyAlignment="1">
      <alignment/>
    </xf>
    <xf numFmtId="0" fontId="5" fillId="0" borderId="48" xfId="0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5" fillId="0" borderId="78" xfId="0" applyFont="1" applyFill="1" applyBorder="1" applyAlignment="1">
      <alignment/>
    </xf>
    <xf numFmtId="4" fontId="2" fillId="0" borderId="77" xfId="0" applyNumberFormat="1" applyFont="1" applyFill="1" applyBorder="1" applyAlignment="1">
      <alignment/>
    </xf>
    <xf numFmtId="164" fontId="2" fillId="0" borderId="78" xfId="0" applyNumberFormat="1" applyFont="1" applyFill="1" applyBorder="1" applyAlignment="1">
      <alignment/>
    </xf>
    <xf numFmtId="0" fontId="2" fillId="0" borderId="78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78" xfId="0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14" fillId="0" borderId="76" xfId="0" applyNumberFormat="1" applyFont="1" applyFill="1" applyBorder="1" applyAlignment="1">
      <alignment/>
    </xf>
    <xf numFmtId="4" fontId="14" fillId="0" borderId="77" xfId="0" applyNumberFormat="1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34" xfId="0" applyFont="1" applyFill="1" applyBorder="1" applyAlignment="1">
      <alignment horizontal="center"/>
    </xf>
    <xf numFmtId="164" fontId="14" fillId="0" borderId="42" xfId="0" applyNumberFormat="1" applyFont="1" applyFill="1" applyBorder="1" applyAlignment="1">
      <alignment/>
    </xf>
    <xf numFmtId="0" fontId="0" fillId="0" borderId="60" xfId="0" applyFont="1" applyFill="1" applyBorder="1" applyAlignment="1">
      <alignment/>
    </xf>
    <xf numFmtId="4" fontId="5" fillId="0" borderId="45" xfId="0" applyNumberFormat="1" applyFont="1" applyFill="1" applyBorder="1" applyAlignment="1">
      <alignment horizontal="right"/>
    </xf>
    <xf numFmtId="0" fontId="2" fillId="0" borderId="60" xfId="0" applyFont="1" applyFill="1" applyBorder="1" applyAlignment="1">
      <alignment/>
    </xf>
    <xf numFmtId="0" fontId="5" fillId="0" borderId="60" xfId="0" applyFont="1" applyFill="1" applyBorder="1" applyAlignment="1">
      <alignment/>
    </xf>
    <xf numFmtId="4" fontId="2" fillId="0" borderId="60" xfId="0" applyNumberFormat="1" applyFont="1" applyFill="1" applyBorder="1" applyAlignment="1">
      <alignment horizontal="left"/>
    </xf>
    <xf numFmtId="4" fontId="5" fillId="0" borderId="43" xfId="0" applyNumberFormat="1" applyFont="1" applyFill="1" applyBorder="1" applyAlignment="1">
      <alignment horizontal="right"/>
    </xf>
    <xf numFmtId="4" fontId="5" fillId="0" borderId="60" xfId="0" applyNumberFormat="1" applyFont="1" applyFill="1" applyBorder="1" applyAlignment="1">
      <alignment horizontal="left"/>
    </xf>
    <xf numFmtId="4" fontId="14" fillId="0" borderId="43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49" fontId="14" fillId="0" borderId="36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right"/>
    </xf>
    <xf numFmtId="0" fontId="14" fillId="0" borderId="43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14" fillId="0" borderId="44" xfId="0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/>
    </xf>
    <xf numFmtId="4" fontId="14" fillId="0" borderId="45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3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41" xfId="0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14" fillId="0" borderId="43" xfId="0" applyFont="1" applyFill="1" applyBorder="1" applyAlignment="1">
      <alignment horizontal="right"/>
    </xf>
    <xf numFmtId="0" fontId="14" fillId="0" borderId="41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right"/>
    </xf>
    <xf numFmtId="4" fontId="14" fillId="0" borderId="38" xfId="0" applyNumberFormat="1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4" fontId="0" fillId="0" borderId="80" xfId="0" applyNumberFormat="1" applyFont="1" applyFill="1" applyBorder="1" applyAlignment="1">
      <alignment/>
    </xf>
    <xf numFmtId="4" fontId="0" fillId="0" borderId="65" xfId="0" applyNumberFormat="1" applyFont="1" applyFill="1" applyBorder="1" applyAlignment="1">
      <alignment/>
    </xf>
    <xf numFmtId="4" fontId="0" fillId="0" borderId="53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65" xfId="0" applyNumberFormat="1" applyFont="1" applyFill="1" applyBorder="1" applyAlignment="1">
      <alignment horizontal="right"/>
    </xf>
    <xf numFmtId="0" fontId="14" fillId="0" borderId="41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right"/>
    </xf>
    <xf numFmtId="0" fontId="14" fillId="0" borderId="44" xfId="0" applyFont="1" applyFill="1" applyBorder="1" applyAlignment="1">
      <alignment/>
    </xf>
    <xf numFmtId="4" fontId="2" fillId="0" borderId="35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81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14" fillId="0" borderId="82" xfId="0" applyFont="1" applyFill="1" applyBorder="1" applyAlignment="1">
      <alignment/>
    </xf>
    <xf numFmtId="49" fontId="14" fillId="0" borderId="83" xfId="0" applyNumberFormat="1" applyFont="1" applyFill="1" applyBorder="1" applyAlignment="1">
      <alignment horizontal="right"/>
    </xf>
    <xf numFmtId="0" fontId="14" fillId="0" borderId="69" xfId="0" applyFont="1" applyFill="1" applyBorder="1" applyAlignment="1">
      <alignment/>
    </xf>
    <xf numFmtId="49" fontId="14" fillId="0" borderId="71" xfId="0" applyNumberFormat="1" applyFont="1" applyFill="1" applyBorder="1" applyAlignment="1">
      <alignment horizontal="right"/>
    </xf>
    <xf numFmtId="0" fontId="14" fillId="0" borderId="82" xfId="0" applyFont="1" applyFill="1" applyBorder="1" applyAlignment="1">
      <alignment horizontal="right"/>
    </xf>
    <xf numFmtId="0" fontId="14" fillId="0" borderId="72" xfId="0" applyFont="1" applyFill="1" applyBorder="1" applyAlignment="1">
      <alignment horizontal="right"/>
    </xf>
    <xf numFmtId="0" fontId="14" fillId="0" borderId="72" xfId="0" applyFont="1" applyFill="1" applyBorder="1" applyAlignment="1">
      <alignment/>
    </xf>
    <xf numFmtId="0" fontId="2" fillId="0" borderId="72" xfId="0" applyFont="1" applyFill="1" applyBorder="1" applyAlignment="1">
      <alignment horizontal="right"/>
    </xf>
    <xf numFmtId="0" fontId="14" fillId="0" borderId="83" xfId="0" applyFont="1" applyFill="1" applyBorder="1" applyAlignment="1">
      <alignment/>
    </xf>
    <xf numFmtId="4" fontId="14" fillId="0" borderId="71" xfId="0" applyNumberFormat="1" applyFont="1" applyFill="1" applyBorder="1" applyAlignment="1">
      <alignment/>
    </xf>
    <xf numFmtId="4" fontId="14" fillId="0" borderId="72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4" fontId="2" fillId="0" borderId="46" xfId="0" applyNumberFormat="1" applyFont="1" applyFill="1" applyBorder="1" applyAlignment="1">
      <alignment/>
    </xf>
    <xf numFmtId="4" fontId="2" fillId="0" borderId="77" xfId="0" applyNumberFormat="1" applyFont="1" applyFill="1" applyBorder="1" applyAlignment="1">
      <alignment/>
    </xf>
    <xf numFmtId="164" fontId="2" fillId="0" borderId="78" xfId="0" applyNumberFormat="1" applyFont="1" applyFill="1" applyBorder="1" applyAlignment="1">
      <alignment/>
    </xf>
    <xf numFmtId="0" fontId="2" fillId="0" borderId="85" xfId="0" applyFont="1" applyFill="1" applyBorder="1" applyAlignment="1">
      <alignment/>
    </xf>
    <xf numFmtId="0" fontId="1" fillId="0" borderId="8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right"/>
    </xf>
    <xf numFmtId="1" fontId="2" fillId="0" borderId="24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2" fillId="0" borderId="77" xfId="0" applyNumberFormat="1" applyFont="1" applyFill="1" applyBorder="1" applyAlignment="1">
      <alignment/>
    </xf>
    <xf numFmtId="3" fontId="14" fillId="0" borderId="77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14" fillId="0" borderId="74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5" fillId="0" borderId="74" xfId="0" applyNumberFormat="1" applyFont="1" applyFill="1" applyBorder="1" applyAlignment="1">
      <alignment horizontal="right"/>
    </xf>
    <xf numFmtId="3" fontId="14" fillId="0" borderId="74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74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" fontId="0" fillId="0" borderId="74" xfId="0" applyNumberFormat="1" applyFont="1" applyFill="1" applyBorder="1" applyAlignment="1">
      <alignment/>
    </xf>
    <xf numFmtId="3" fontId="14" fillId="0" borderId="88" xfId="0" applyNumberFormat="1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0" fillId="0" borderId="87" xfId="0" applyNumberFormat="1" applyFont="1" applyFill="1" applyBorder="1" applyAlignment="1">
      <alignment horizontal="right"/>
    </xf>
    <xf numFmtId="3" fontId="5" fillId="0" borderId="41" xfId="0" applyNumberFormat="1" applyFont="1" applyFill="1" applyBorder="1" applyAlignment="1" applyProtection="1">
      <alignment horizontal="left"/>
      <protection locked="0"/>
    </xf>
    <xf numFmtId="3" fontId="5" fillId="0" borderId="41" xfId="0" applyNumberFormat="1" applyFont="1" applyFill="1" applyBorder="1" applyAlignment="1" applyProtection="1">
      <alignment/>
      <protection locked="0"/>
    </xf>
    <xf numFmtId="3" fontId="5" fillId="0" borderId="68" xfId="0" applyNumberFormat="1" applyFont="1" applyFill="1" applyBorder="1" applyAlignment="1" applyProtection="1">
      <alignment/>
      <protection locked="0"/>
    </xf>
    <xf numFmtId="3" fontId="15" fillId="0" borderId="72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14" fillId="0" borderId="74" xfId="0" applyNumberFormat="1" applyFont="1" applyFill="1" applyBorder="1" applyAlignment="1" applyProtection="1">
      <alignment/>
      <protection locked="0"/>
    </xf>
    <xf numFmtId="3" fontId="14" fillId="0" borderId="38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38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Fill="1" applyBorder="1" applyAlignment="1" applyProtection="1">
      <alignment/>
      <protection locked="0"/>
    </xf>
    <xf numFmtId="3" fontId="1" fillId="0" borderId="77" xfId="0" applyNumberFormat="1" applyFont="1" applyFill="1" applyBorder="1" applyAlignment="1">
      <alignment/>
    </xf>
    <xf numFmtId="16" fontId="2" fillId="0" borderId="2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60" xfId="0" applyFont="1" applyFill="1" applyBorder="1" applyAlignment="1">
      <alignment/>
    </xf>
    <xf numFmtId="0" fontId="0" fillId="0" borderId="89" xfId="0" applyFont="1" applyFill="1" applyBorder="1" applyAlignment="1">
      <alignment horizontal="right"/>
    </xf>
    <xf numFmtId="0" fontId="0" fillId="0" borderId="65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90" xfId="0" applyFont="1" applyFill="1" applyBorder="1" applyAlignment="1">
      <alignment horizontal="right"/>
    </xf>
    <xf numFmtId="164" fontId="14" fillId="0" borderId="91" xfId="0" applyNumberFormat="1" applyFont="1" applyFill="1" applyBorder="1" applyAlignment="1">
      <alignment/>
    </xf>
    <xf numFmtId="0" fontId="0" fillId="0" borderId="92" xfId="0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0" fontId="0" fillId="0" borderId="59" xfId="0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5" fillId="0" borderId="81" xfId="0" applyNumberFormat="1" applyFont="1" applyFill="1" applyBorder="1" applyAlignment="1">
      <alignment/>
    </xf>
    <xf numFmtId="164" fontId="5" fillId="0" borderId="41" xfId="0" applyNumberFormat="1" applyFont="1" applyFill="1" applyBorder="1" applyAlignment="1">
      <alignment/>
    </xf>
    <xf numFmtId="164" fontId="0" fillId="0" borderId="81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38" xfId="0" applyNumberFormat="1" applyFont="1" applyFill="1" applyBorder="1" applyAlignment="1" applyProtection="1">
      <alignment/>
      <protection locked="0"/>
    </xf>
    <xf numFmtId="164" fontId="0" fillId="0" borderId="41" xfId="0" applyNumberFormat="1" applyFont="1" applyFill="1" applyBorder="1" applyAlignment="1" applyProtection="1">
      <alignment/>
      <protection locked="0"/>
    </xf>
    <xf numFmtId="164" fontId="2" fillId="0" borderId="77" xfId="0" applyNumberFormat="1" applyFont="1" applyFill="1" applyBorder="1" applyAlignment="1">
      <alignment/>
    </xf>
    <xf numFmtId="164" fontId="14" fillId="0" borderId="77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14" fillId="0" borderId="38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5" fillId="0" borderId="38" xfId="0" applyNumberFormat="1" applyFont="1" applyFill="1" applyBorder="1" applyAlignment="1">
      <alignment horizontal="right"/>
    </xf>
    <xf numFmtId="164" fontId="14" fillId="0" borderId="74" xfId="0" applyNumberFormat="1" applyFont="1" applyFill="1" applyBorder="1" applyAlignment="1">
      <alignment horizontal="right"/>
    </xf>
    <xf numFmtId="164" fontId="14" fillId="0" borderId="38" xfId="0" applyNumberFormat="1" applyFont="1" applyFill="1" applyBorder="1" applyAlignment="1">
      <alignment horizontal="right"/>
    </xf>
    <xf numFmtId="164" fontId="0" fillId="0" borderId="65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38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0" fillId="0" borderId="38" xfId="0" applyNumberFormat="1" applyFont="1" applyFill="1" applyBorder="1" applyAlignment="1">
      <alignment/>
    </xf>
    <xf numFmtId="164" fontId="14" fillId="0" borderId="72" xfId="0" applyNumberFormat="1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164" fontId="14" fillId="0" borderId="41" xfId="0" applyNumberFormat="1" applyFont="1" applyFill="1" applyBorder="1" applyAlignment="1">
      <alignment/>
    </xf>
    <xf numFmtId="164" fontId="2" fillId="0" borderId="77" xfId="0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164" fontId="2" fillId="0" borderId="17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5" fillId="0" borderId="81" xfId="0" applyNumberFormat="1" applyFont="1" applyFill="1" applyBorder="1" applyAlignment="1" applyProtection="1">
      <alignment horizontal="left"/>
      <protection locked="0"/>
    </xf>
    <xf numFmtId="164" fontId="5" fillId="0" borderId="41" xfId="0" applyNumberFormat="1" applyFont="1" applyFill="1" applyBorder="1" applyAlignment="1" applyProtection="1">
      <alignment horizontal="left"/>
      <protection locked="0"/>
    </xf>
    <xf numFmtId="164" fontId="5" fillId="0" borderId="81" xfId="0" applyNumberFormat="1" applyFont="1" applyFill="1" applyBorder="1" applyAlignment="1" applyProtection="1">
      <alignment/>
      <protection locked="0"/>
    </xf>
    <xf numFmtId="164" fontId="5" fillId="0" borderId="41" xfId="0" applyNumberFormat="1" applyFont="1" applyFill="1" applyBorder="1" applyAlignment="1" applyProtection="1">
      <alignment/>
      <protection locked="0"/>
    </xf>
    <xf numFmtId="164" fontId="5" fillId="0" borderId="65" xfId="0" applyNumberFormat="1" applyFont="1" applyFill="1" applyBorder="1" applyAlignment="1" applyProtection="1">
      <alignment/>
      <protection locked="0"/>
    </xf>
    <xf numFmtId="164" fontId="5" fillId="0" borderId="38" xfId="0" applyNumberFormat="1" applyFont="1" applyFill="1" applyBorder="1" applyAlignment="1" applyProtection="1">
      <alignment/>
      <protection locked="0"/>
    </xf>
    <xf numFmtId="164" fontId="15" fillId="0" borderId="72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164" fontId="1" fillId="0" borderId="77" xfId="0" applyNumberFormat="1" applyFont="1" applyFill="1" applyBorder="1" applyAlignment="1">
      <alignment/>
    </xf>
    <xf numFmtId="0" fontId="1" fillId="0" borderId="85" xfId="0" applyFont="1" applyFill="1" applyBorder="1" applyAlignment="1" applyProtection="1">
      <alignment/>
      <protection locked="0"/>
    </xf>
    <xf numFmtId="0" fontId="14" fillId="0" borderId="60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56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64" fontId="0" fillId="33" borderId="4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5" fillId="33" borderId="41" xfId="0" applyNumberFormat="1" applyFont="1" applyFill="1" applyBorder="1" applyAlignment="1">
      <alignment/>
    </xf>
    <xf numFmtId="164" fontId="5" fillId="33" borderId="11" xfId="0" applyNumberFormat="1" applyFont="1" applyFill="1" applyBorder="1" applyAlignment="1">
      <alignment/>
    </xf>
    <xf numFmtId="164" fontId="5" fillId="33" borderId="40" xfId="0" applyNumberFormat="1" applyFont="1" applyFill="1" applyBorder="1" applyAlignment="1">
      <alignment/>
    </xf>
    <xf numFmtId="164" fontId="0" fillId="33" borderId="4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164" fontId="0" fillId="33" borderId="40" xfId="0" applyNumberFormat="1" applyFont="1" applyFill="1" applyBorder="1" applyAlignment="1">
      <alignment/>
    </xf>
    <xf numFmtId="164" fontId="0" fillId="33" borderId="41" xfId="0" applyNumberFormat="1" applyFont="1" applyFill="1" applyBorder="1" applyAlignment="1" applyProtection="1">
      <alignment/>
      <protection locked="0"/>
    </xf>
    <xf numFmtId="164" fontId="0" fillId="33" borderId="11" xfId="0" applyNumberFormat="1" applyFont="1" applyFill="1" applyBorder="1" applyAlignment="1" applyProtection="1">
      <alignment/>
      <protection locked="0"/>
    </xf>
    <xf numFmtId="164" fontId="0" fillId="33" borderId="40" xfId="0" applyNumberFormat="1" applyFont="1" applyFill="1" applyBorder="1" applyAlignment="1" applyProtection="1">
      <alignment/>
      <protection locked="0"/>
    </xf>
    <xf numFmtId="164" fontId="2" fillId="33" borderId="77" xfId="0" applyNumberFormat="1" applyFont="1" applyFill="1" applyBorder="1" applyAlignment="1">
      <alignment/>
    </xf>
    <xf numFmtId="164" fontId="2" fillId="33" borderId="48" xfId="0" applyNumberFormat="1" applyFont="1" applyFill="1" applyBorder="1" applyAlignment="1">
      <alignment/>
    </xf>
    <xf numFmtId="164" fontId="2" fillId="33" borderId="93" xfId="0" applyNumberFormat="1" applyFont="1" applyFill="1" applyBorder="1" applyAlignment="1">
      <alignment/>
    </xf>
    <xf numFmtId="164" fontId="14" fillId="33" borderId="77" xfId="0" applyNumberFormat="1" applyFont="1" applyFill="1" applyBorder="1" applyAlignment="1">
      <alignment/>
    </xf>
    <xf numFmtId="164" fontId="14" fillId="33" borderId="48" xfId="0" applyNumberFormat="1" applyFont="1" applyFill="1" applyBorder="1" applyAlignment="1">
      <alignment/>
    </xf>
    <xf numFmtId="164" fontId="5" fillId="33" borderId="24" xfId="0" applyNumberFormat="1" applyFont="1" applyFill="1" applyBorder="1" applyAlignment="1">
      <alignment/>
    </xf>
    <xf numFmtId="164" fontId="5" fillId="33" borderId="22" xfId="0" applyNumberFormat="1" applyFont="1" applyFill="1" applyBorder="1" applyAlignment="1">
      <alignment/>
    </xf>
    <xf numFmtId="164" fontId="5" fillId="33" borderId="25" xfId="0" applyNumberFormat="1" applyFont="1" applyFill="1" applyBorder="1" applyAlignment="1">
      <alignment/>
    </xf>
    <xf numFmtId="164" fontId="14" fillId="33" borderId="38" xfId="0" applyNumberFormat="1" applyFont="1" applyFill="1" applyBorder="1" applyAlignment="1">
      <alignment/>
    </xf>
    <xf numFmtId="164" fontId="14" fillId="33" borderId="61" xfId="0" applyNumberFormat="1" applyFont="1" applyFill="1" applyBorder="1" applyAlignment="1">
      <alignment/>
    </xf>
    <xf numFmtId="164" fontId="14" fillId="33" borderId="44" xfId="0" applyNumberFormat="1" applyFont="1" applyFill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33" borderId="61" xfId="0" applyNumberFormat="1" applyFont="1" applyFill="1" applyBorder="1" applyAlignment="1">
      <alignment/>
    </xf>
    <xf numFmtId="164" fontId="0" fillId="33" borderId="44" xfId="0" applyNumberFormat="1" applyFont="1" applyFill="1" applyBorder="1" applyAlignment="1">
      <alignment/>
    </xf>
    <xf numFmtId="164" fontId="5" fillId="33" borderId="38" xfId="0" applyNumberFormat="1" applyFont="1" applyFill="1" applyBorder="1" applyAlignment="1">
      <alignment horizontal="right"/>
    </xf>
    <xf numFmtId="164" fontId="5" fillId="33" borderId="61" xfId="0" applyNumberFormat="1" applyFont="1" applyFill="1" applyBorder="1" applyAlignment="1">
      <alignment horizontal="right"/>
    </xf>
    <xf numFmtId="164" fontId="5" fillId="33" borderId="44" xfId="0" applyNumberFormat="1" applyFont="1" applyFill="1" applyBorder="1" applyAlignment="1">
      <alignment horizontal="right"/>
    </xf>
    <xf numFmtId="164" fontId="14" fillId="33" borderId="38" xfId="0" applyNumberFormat="1" applyFont="1" applyFill="1" applyBorder="1" applyAlignment="1">
      <alignment horizontal="right"/>
    </xf>
    <xf numFmtId="164" fontId="14" fillId="33" borderId="61" xfId="0" applyNumberFormat="1" applyFont="1" applyFill="1" applyBorder="1" applyAlignment="1">
      <alignment horizontal="right"/>
    </xf>
    <xf numFmtId="164" fontId="0" fillId="33" borderId="65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0" fillId="33" borderId="94" xfId="0" applyNumberFormat="1" applyFont="1" applyFill="1" applyBorder="1" applyAlignment="1">
      <alignment/>
    </xf>
    <xf numFmtId="164" fontId="0" fillId="33" borderId="38" xfId="0" applyNumberFormat="1" applyFont="1" applyFill="1" applyBorder="1" applyAlignment="1">
      <alignment/>
    </xf>
    <xf numFmtId="164" fontId="0" fillId="33" borderId="61" xfId="0" applyNumberFormat="1" applyFont="1" applyFill="1" applyBorder="1" applyAlignment="1">
      <alignment/>
    </xf>
    <xf numFmtId="164" fontId="0" fillId="33" borderId="44" xfId="0" applyNumberFormat="1" applyFont="1" applyFill="1" applyBorder="1" applyAlignment="1">
      <alignment/>
    </xf>
    <xf numFmtId="164" fontId="0" fillId="33" borderId="38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44" xfId="0" applyNumberFormat="1" applyFont="1" applyFill="1" applyBorder="1" applyAlignment="1">
      <alignment horizontal="right"/>
    </xf>
    <xf numFmtId="164" fontId="2" fillId="33" borderId="41" xfId="0" applyNumberFormat="1" applyFont="1" applyFill="1" applyBorder="1" applyAlignment="1">
      <alignment horizontal="right"/>
    </xf>
    <xf numFmtId="164" fontId="0" fillId="33" borderId="38" xfId="0" applyNumberFormat="1" applyFont="1" applyFill="1" applyBorder="1" applyAlignment="1">
      <alignment/>
    </xf>
    <xf numFmtId="164" fontId="0" fillId="33" borderId="61" xfId="0" applyNumberFormat="1" applyFont="1" applyFill="1" applyBorder="1" applyAlignment="1">
      <alignment/>
    </xf>
    <xf numFmtId="164" fontId="0" fillId="33" borderId="44" xfId="0" applyNumberFormat="1" applyFont="1" applyFill="1" applyBorder="1" applyAlignment="1">
      <alignment/>
    </xf>
    <xf numFmtId="164" fontId="14" fillId="33" borderId="41" xfId="0" applyNumberFormat="1" applyFont="1" applyFill="1" applyBorder="1" applyAlignment="1">
      <alignment/>
    </xf>
    <xf numFmtId="164" fontId="14" fillId="33" borderId="11" xfId="0" applyNumberFormat="1" applyFont="1" applyFill="1" applyBorder="1" applyAlignment="1">
      <alignment/>
    </xf>
    <xf numFmtId="164" fontId="2" fillId="33" borderId="77" xfId="0" applyNumberFormat="1" applyFont="1" applyFill="1" applyBorder="1" applyAlignment="1">
      <alignment/>
    </xf>
    <xf numFmtId="164" fontId="2" fillId="33" borderId="48" xfId="0" applyNumberFormat="1" applyFont="1" applyFill="1" applyBorder="1" applyAlignment="1">
      <alignment/>
    </xf>
    <xf numFmtId="164" fontId="0" fillId="33" borderId="53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164" fontId="2" fillId="33" borderId="17" xfId="0" applyNumberFormat="1" applyFont="1" applyFill="1" applyBorder="1" applyAlignment="1">
      <alignment horizontal="center"/>
    </xf>
    <xf numFmtId="164" fontId="2" fillId="33" borderId="15" xfId="0" applyNumberFormat="1" applyFont="1" applyFill="1" applyBorder="1" applyAlignment="1">
      <alignment horizontal="center"/>
    </xf>
    <xf numFmtId="164" fontId="4" fillId="33" borderId="31" xfId="0" applyNumberFormat="1" applyFont="1" applyFill="1" applyBorder="1" applyAlignment="1">
      <alignment horizontal="center"/>
    </xf>
    <xf numFmtId="164" fontId="4" fillId="33" borderId="56" xfId="0" applyNumberFormat="1" applyFont="1" applyFill="1" applyBorder="1" applyAlignment="1">
      <alignment horizontal="center"/>
    </xf>
    <xf numFmtId="164" fontId="4" fillId="33" borderId="29" xfId="0" applyNumberFormat="1" applyFont="1" applyFill="1" applyBorder="1" applyAlignment="1">
      <alignment horizontal="center"/>
    </xf>
    <xf numFmtId="164" fontId="0" fillId="33" borderId="81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right"/>
    </xf>
    <xf numFmtId="164" fontId="0" fillId="33" borderId="41" xfId="0" applyNumberFormat="1" applyFont="1" applyFill="1" applyBorder="1" applyAlignment="1">
      <alignment horizontal="right"/>
    </xf>
    <xf numFmtId="164" fontId="5" fillId="33" borderId="81" xfId="0" applyNumberFormat="1" applyFont="1" applyFill="1" applyBorder="1" applyAlignment="1" applyProtection="1">
      <alignment horizontal="left"/>
      <protection locked="0"/>
    </xf>
    <xf numFmtId="164" fontId="5" fillId="33" borderId="11" xfId="0" applyNumberFormat="1" applyFont="1" applyFill="1" applyBorder="1" applyAlignment="1" applyProtection="1">
      <alignment horizontal="left"/>
      <protection locked="0"/>
    </xf>
    <xf numFmtId="164" fontId="5" fillId="33" borderId="10" xfId="0" applyNumberFormat="1" applyFont="1" applyFill="1" applyBorder="1" applyAlignment="1" applyProtection="1">
      <alignment horizontal="left"/>
      <protection locked="0"/>
    </xf>
    <xf numFmtId="164" fontId="5" fillId="33" borderId="81" xfId="0" applyNumberFormat="1" applyFont="1" applyFill="1" applyBorder="1" applyAlignment="1" applyProtection="1">
      <alignment/>
      <protection locked="0"/>
    </xf>
    <xf numFmtId="164" fontId="5" fillId="33" borderId="11" xfId="0" applyNumberFormat="1" applyFont="1" applyFill="1" applyBorder="1" applyAlignment="1" applyProtection="1">
      <alignment/>
      <protection locked="0"/>
    </xf>
    <xf numFmtId="164" fontId="5" fillId="33" borderId="10" xfId="0" applyNumberFormat="1" applyFont="1" applyFill="1" applyBorder="1" applyAlignment="1" applyProtection="1">
      <alignment/>
      <protection locked="0"/>
    </xf>
    <xf numFmtId="164" fontId="5" fillId="33" borderId="41" xfId="0" applyNumberFormat="1" applyFont="1" applyFill="1" applyBorder="1" applyAlignment="1" applyProtection="1">
      <alignment/>
      <protection locked="0"/>
    </xf>
    <xf numFmtId="164" fontId="15" fillId="33" borderId="95" xfId="0" applyNumberFormat="1" applyFont="1" applyFill="1" applyBorder="1" applyAlignment="1" applyProtection="1">
      <alignment/>
      <protection locked="0"/>
    </xf>
    <xf numFmtId="164" fontId="15" fillId="33" borderId="71" xfId="0" applyNumberFormat="1" applyFont="1" applyFill="1" applyBorder="1" applyAlignment="1" applyProtection="1">
      <alignment/>
      <protection locked="0"/>
    </xf>
    <xf numFmtId="164" fontId="15" fillId="33" borderId="72" xfId="0" applyNumberFormat="1" applyFont="1" applyFill="1" applyBorder="1" applyAlignment="1" applyProtection="1">
      <alignment/>
      <protection locked="0"/>
    </xf>
    <xf numFmtId="3" fontId="0" fillId="33" borderId="81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10" xfId="0" applyNumberFormat="1" applyFont="1" applyFill="1" applyBorder="1" applyAlignment="1" applyProtection="1">
      <alignment/>
      <protection locked="0"/>
    </xf>
    <xf numFmtId="3" fontId="0" fillId="33" borderId="81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4" fillId="33" borderId="45" xfId="0" applyNumberFormat="1" applyFont="1" applyFill="1" applyBorder="1" applyAlignment="1" applyProtection="1">
      <alignment/>
      <protection locked="0"/>
    </xf>
    <xf numFmtId="3" fontId="14" fillId="33" borderId="61" xfId="0" applyNumberFormat="1" applyFont="1" applyFill="1" applyBorder="1" applyAlignment="1" applyProtection="1">
      <alignment/>
      <protection locked="0"/>
    </xf>
    <xf numFmtId="3" fontId="14" fillId="33" borderId="74" xfId="0" applyNumberFormat="1" applyFont="1" applyFill="1" applyBorder="1" applyAlignment="1" applyProtection="1">
      <alignment/>
      <protection locked="0"/>
    </xf>
    <xf numFmtId="3" fontId="0" fillId="33" borderId="45" xfId="0" applyNumberFormat="1" applyFont="1" applyFill="1" applyBorder="1" applyAlignment="1" applyProtection="1">
      <alignment/>
      <protection locked="0"/>
    </xf>
    <xf numFmtId="3" fontId="0" fillId="33" borderId="61" xfId="0" applyNumberFormat="1" applyFont="1" applyFill="1" applyBorder="1" applyAlignment="1" applyProtection="1">
      <alignment/>
      <protection locked="0"/>
    </xf>
    <xf numFmtId="3" fontId="0" fillId="33" borderId="74" xfId="0" applyNumberFormat="1" applyFont="1" applyFill="1" applyBorder="1" applyAlignment="1" applyProtection="1">
      <alignment/>
      <protection locked="0"/>
    </xf>
    <xf numFmtId="3" fontId="5" fillId="33" borderId="81" xfId="0" applyNumberFormat="1" applyFont="1" applyFill="1" applyBorder="1" applyAlignment="1" applyProtection="1">
      <alignment/>
      <protection locked="0"/>
    </xf>
    <xf numFmtId="3" fontId="5" fillId="33" borderId="11" xfId="0" applyNumberFormat="1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164" fontId="1" fillId="33" borderId="96" xfId="0" applyNumberFormat="1" applyFont="1" applyFill="1" applyBorder="1" applyAlignment="1">
      <alignment/>
    </xf>
    <xf numFmtId="164" fontId="1" fillId="33" borderId="48" xfId="0" applyNumberFormat="1" applyFont="1" applyFill="1" applyBorder="1" applyAlignment="1">
      <alignment/>
    </xf>
    <xf numFmtId="3" fontId="1" fillId="33" borderId="7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E1">
      <selection activeCell="S63" sqref="S63"/>
    </sheetView>
  </sheetViews>
  <sheetFormatPr defaultColWidth="9.140625" defaultRowHeight="12.75"/>
  <cols>
    <col min="1" max="2" width="5.8515625" style="8" hidden="1" customWidth="1"/>
    <col min="3" max="3" width="5.7109375" style="8" hidden="1" customWidth="1"/>
    <col min="4" max="4" width="4.7109375" style="8" hidden="1" customWidth="1"/>
    <col min="5" max="5" width="6.00390625" style="8" customWidth="1"/>
    <col min="6" max="6" width="10.00390625" style="8" customWidth="1"/>
    <col min="7" max="7" width="5.7109375" style="8" customWidth="1"/>
    <col min="8" max="8" width="7.57421875" style="8" customWidth="1"/>
    <col min="9" max="9" width="8.7109375" style="8" customWidth="1"/>
    <col min="10" max="13" width="12.7109375" style="8" hidden="1" customWidth="1"/>
    <col min="14" max="16" width="12.7109375" style="8" customWidth="1"/>
    <col min="17" max="21" width="12.00390625" style="8" customWidth="1"/>
    <col min="22" max="22" width="10.28125" style="8" hidden="1" customWidth="1"/>
    <col min="23" max="23" width="105.28125" style="8" customWidth="1"/>
    <col min="24" max="24" width="6.00390625" style="8" hidden="1" customWidth="1"/>
    <col min="25" max="26" width="9.140625" style="8" customWidth="1"/>
    <col min="27" max="27" width="3.140625" style="8" customWidth="1"/>
    <col min="28" max="28" width="9.140625" style="8" hidden="1" customWidth="1"/>
    <col min="29" max="29" width="3.8515625" style="8" hidden="1" customWidth="1"/>
    <col min="30" max="32" width="9.140625" style="8" hidden="1" customWidth="1"/>
    <col min="33" max="33" width="4.8515625" style="8" hidden="1" customWidth="1"/>
    <col min="34" max="35" width="9.140625" style="8" hidden="1" customWidth="1"/>
    <col min="36" max="16384" width="9.140625" style="8" customWidth="1"/>
  </cols>
  <sheetData>
    <row r="1" spans="1:23" ht="22.5" customHeight="1">
      <c r="A1" s="6"/>
      <c r="B1" s="6"/>
      <c r="C1" s="6"/>
      <c r="D1" s="6"/>
      <c r="E1" s="7"/>
      <c r="G1" s="9" t="s">
        <v>69</v>
      </c>
      <c r="H1" s="9"/>
      <c r="I1" s="9"/>
      <c r="J1" s="9"/>
      <c r="K1" s="9"/>
      <c r="L1" s="9"/>
      <c r="M1" s="9"/>
      <c r="W1" s="322" t="s">
        <v>81</v>
      </c>
    </row>
    <row r="2" spans="1:23" ht="16.5" thickBot="1">
      <c r="A2" s="10"/>
      <c r="B2" s="10"/>
      <c r="C2" s="10"/>
      <c r="D2" s="10"/>
      <c r="E2" s="7"/>
      <c r="F2" s="7"/>
      <c r="G2" s="1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372" t="s">
        <v>86</v>
      </c>
      <c r="V2" s="7"/>
      <c r="W2" s="323"/>
    </row>
    <row r="3" spans="1:24" ht="15.75">
      <c r="A3" s="11" t="s">
        <v>12</v>
      </c>
      <c r="B3" s="12" t="s">
        <v>14</v>
      </c>
      <c r="C3" s="13" t="s">
        <v>11</v>
      </c>
      <c r="D3" s="14" t="s">
        <v>10</v>
      </c>
      <c r="E3" s="15" t="s">
        <v>0</v>
      </c>
      <c r="F3" s="16" t="s">
        <v>1</v>
      </c>
      <c r="G3" s="16" t="s">
        <v>2</v>
      </c>
      <c r="H3" s="16" t="s">
        <v>3</v>
      </c>
      <c r="I3" s="17" t="s">
        <v>4</v>
      </c>
      <c r="J3" s="16" t="s">
        <v>42</v>
      </c>
      <c r="K3" s="16" t="s">
        <v>44</v>
      </c>
      <c r="L3" s="16" t="s">
        <v>44</v>
      </c>
      <c r="M3" s="16" t="s">
        <v>44</v>
      </c>
      <c r="N3" s="16" t="s">
        <v>44</v>
      </c>
      <c r="O3" s="16" t="s">
        <v>44</v>
      </c>
      <c r="P3" s="16" t="s">
        <v>44</v>
      </c>
      <c r="Q3" s="16" t="s">
        <v>44</v>
      </c>
      <c r="R3" s="16" t="s">
        <v>85</v>
      </c>
      <c r="S3" s="376" t="s">
        <v>78</v>
      </c>
      <c r="T3" s="377" t="s">
        <v>78</v>
      </c>
      <c r="U3" s="378" t="s">
        <v>78</v>
      </c>
      <c r="V3" s="12" t="s">
        <v>43</v>
      </c>
      <c r="W3" s="18" t="s">
        <v>15</v>
      </c>
      <c r="X3" s="19"/>
    </row>
    <row r="4" spans="1:24" ht="16.5" thickBot="1">
      <c r="A4" s="20"/>
      <c r="B4" s="21" t="s">
        <v>13</v>
      </c>
      <c r="C4" s="22"/>
      <c r="D4" s="23"/>
      <c r="E4" s="24" t="s">
        <v>5</v>
      </c>
      <c r="F4" s="25"/>
      <c r="G4" s="25"/>
      <c r="H4" s="25"/>
      <c r="I4" s="26"/>
      <c r="J4" s="25">
        <v>2005</v>
      </c>
      <c r="K4" s="25">
        <v>2005</v>
      </c>
      <c r="L4" s="25">
        <v>2006</v>
      </c>
      <c r="M4" s="25">
        <v>2007</v>
      </c>
      <c r="N4" s="25">
        <v>2008</v>
      </c>
      <c r="O4" s="25">
        <v>2009</v>
      </c>
      <c r="P4" s="25">
        <v>2010</v>
      </c>
      <c r="Q4" s="25">
        <v>2011</v>
      </c>
      <c r="R4" s="25">
        <v>2012</v>
      </c>
      <c r="S4" s="379">
        <v>2013</v>
      </c>
      <c r="T4" s="380">
        <v>2014</v>
      </c>
      <c r="U4" s="381">
        <v>2015</v>
      </c>
      <c r="V4" s="321" t="s">
        <v>79</v>
      </c>
      <c r="W4" s="27"/>
      <c r="X4" s="28"/>
    </row>
    <row r="5" spans="1:24" ht="17.25" thickBot="1" thickTop="1">
      <c r="A5" s="29" t="s">
        <v>6</v>
      </c>
      <c r="B5" s="30" t="s">
        <v>9</v>
      </c>
      <c r="C5" s="29" t="s">
        <v>6</v>
      </c>
      <c r="D5" s="31" t="s">
        <v>9</v>
      </c>
      <c r="E5" s="32"/>
      <c r="F5" s="33"/>
      <c r="G5" s="34"/>
      <c r="H5" s="34"/>
      <c r="I5" s="35"/>
      <c r="J5" s="36" t="s">
        <v>7</v>
      </c>
      <c r="K5" s="37"/>
      <c r="L5" s="37"/>
      <c r="M5" s="37"/>
      <c r="N5" s="37"/>
      <c r="O5" s="37"/>
      <c r="P5" s="37"/>
      <c r="Q5" s="37"/>
      <c r="R5" s="37"/>
      <c r="S5" s="382"/>
      <c r="T5" s="383"/>
      <c r="U5" s="384"/>
      <c r="V5" s="38"/>
      <c r="W5" s="204" t="s">
        <v>67</v>
      </c>
      <c r="X5" s="40"/>
    </row>
    <row r="6" spans="1:25" ht="15" thickTop="1">
      <c r="A6" s="41">
        <v>23</v>
      </c>
      <c r="B6" s="42" t="s">
        <v>37</v>
      </c>
      <c r="C6" s="41">
        <v>235</v>
      </c>
      <c r="D6" s="43" t="s">
        <v>18</v>
      </c>
      <c r="E6" s="44"/>
      <c r="F6" s="45">
        <v>1111</v>
      </c>
      <c r="G6" s="46"/>
      <c r="H6" s="47"/>
      <c r="I6" s="48"/>
      <c r="J6" s="49">
        <v>42500</v>
      </c>
      <c r="K6" s="50">
        <v>46837.4</v>
      </c>
      <c r="L6" s="49">
        <v>45104</v>
      </c>
      <c r="M6" s="282">
        <v>48435.4</v>
      </c>
      <c r="N6" s="333">
        <v>47310</v>
      </c>
      <c r="O6" s="333">
        <v>44610.1</v>
      </c>
      <c r="P6" s="333">
        <v>42620.7</v>
      </c>
      <c r="Q6" s="333">
        <v>44007.4</v>
      </c>
      <c r="R6" s="334">
        <v>44000</v>
      </c>
      <c r="S6" s="385">
        <v>48000</v>
      </c>
      <c r="T6" s="386">
        <v>48000</v>
      </c>
      <c r="U6" s="387">
        <v>48000</v>
      </c>
      <c r="V6" s="51">
        <f>+P6/O6*100</f>
        <v>95.54047177657077</v>
      </c>
      <c r="W6" s="52" t="s">
        <v>45</v>
      </c>
      <c r="X6" s="53"/>
      <c r="Y6" s="54"/>
    </row>
    <row r="7" spans="1:25" ht="14.25">
      <c r="A7" s="55"/>
      <c r="B7" s="56"/>
      <c r="C7" s="41">
        <v>235</v>
      </c>
      <c r="D7" s="43" t="s">
        <v>18</v>
      </c>
      <c r="E7" s="57"/>
      <c r="F7" s="45">
        <v>1112</v>
      </c>
      <c r="G7" s="58"/>
      <c r="H7" s="47"/>
      <c r="I7" s="59"/>
      <c r="J7" s="60">
        <v>22900</v>
      </c>
      <c r="K7" s="61">
        <v>20128.2</v>
      </c>
      <c r="L7" s="60">
        <v>15110.9</v>
      </c>
      <c r="M7" s="283">
        <v>16338.2</v>
      </c>
      <c r="N7" s="335">
        <v>17800</v>
      </c>
      <c r="O7" s="335">
        <v>9209.2</v>
      </c>
      <c r="P7" s="335">
        <v>12300</v>
      </c>
      <c r="Q7" s="335">
        <v>8960.1</v>
      </c>
      <c r="R7" s="336">
        <v>7500</v>
      </c>
      <c r="S7" s="388">
        <v>6000</v>
      </c>
      <c r="T7" s="389">
        <v>6000</v>
      </c>
      <c r="U7" s="390">
        <v>5500</v>
      </c>
      <c r="V7" s="51">
        <f aca="true" t="shared" si="0" ref="V7:V34">+P7/O7*100</f>
        <v>133.5620900838292</v>
      </c>
      <c r="W7" s="52" t="s">
        <v>46</v>
      </c>
      <c r="X7" s="53"/>
      <c r="Y7" s="54"/>
    </row>
    <row r="8" spans="1:25" ht="14.25">
      <c r="A8" s="55"/>
      <c r="B8" s="56"/>
      <c r="C8" s="41">
        <v>235</v>
      </c>
      <c r="D8" s="43" t="s">
        <v>18</v>
      </c>
      <c r="E8" s="57"/>
      <c r="F8" s="45">
        <v>1113</v>
      </c>
      <c r="G8" s="58"/>
      <c r="H8" s="47"/>
      <c r="I8" s="62"/>
      <c r="J8" s="60">
        <v>2850</v>
      </c>
      <c r="K8" s="61">
        <v>2366.7</v>
      </c>
      <c r="L8" s="60">
        <v>2644.7</v>
      </c>
      <c r="M8" s="283">
        <v>3000</v>
      </c>
      <c r="N8" s="335">
        <v>3737</v>
      </c>
      <c r="O8" s="335">
        <v>3628</v>
      </c>
      <c r="P8" s="335">
        <v>3634.3</v>
      </c>
      <c r="Q8" s="335">
        <v>3925.8</v>
      </c>
      <c r="R8" s="336">
        <v>4200</v>
      </c>
      <c r="S8" s="388">
        <v>4700</v>
      </c>
      <c r="T8" s="389">
        <v>4700</v>
      </c>
      <c r="U8" s="390">
        <v>4200</v>
      </c>
      <c r="V8" s="51">
        <f t="shared" si="0"/>
        <v>100.17364939360529</v>
      </c>
      <c r="W8" s="52" t="s">
        <v>47</v>
      </c>
      <c r="X8" s="53"/>
      <c r="Y8" s="54"/>
    </row>
    <row r="9" spans="1:25" ht="14.25">
      <c r="A9" s="55"/>
      <c r="B9" s="56"/>
      <c r="C9" s="41">
        <v>235</v>
      </c>
      <c r="D9" s="43" t="s">
        <v>18</v>
      </c>
      <c r="E9" s="63"/>
      <c r="F9" s="45">
        <v>1121</v>
      </c>
      <c r="G9" s="64"/>
      <c r="H9" s="47"/>
      <c r="I9" s="65"/>
      <c r="J9" s="49">
        <v>45800</v>
      </c>
      <c r="K9" s="50">
        <v>48349.4</v>
      </c>
      <c r="L9" s="49">
        <v>50185.4</v>
      </c>
      <c r="M9" s="284">
        <v>55000.5</v>
      </c>
      <c r="N9" s="337">
        <v>64852</v>
      </c>
      <c r="O9" s="337">
        <v>41222.1</v>
      </c>
      <c r="P9" s="337">
        <v>42978.6</v>
      </c>
      <c r="Q9" s="337">
        <v>43380.8</v>
      </c>
      <c r="R9" s="338">
        <v>44500</v>
      </c>
      <c r="S9" s="391">
        <v>45000</v>
      </c>
      <c r="T9" s="392">
        <v>45000</v>
      </c>
      <c r="U9" s="393">
        <v>44000</v>
      </c>
      <c r="V9" s="51">
        <f t="shared" si="0"/>
        <v>104.26106384682004</v>
      </c>
      <c r="W9" s="52" t="s">
        <v>25</v>
      </c>
      <c r="X9" s="53"/>
      <c r="Y9" s="54"/>
    </row>
    <row r="10" spans="1:25" ht="14.25">
      <c r="A10" s="55"/>
      <c r="B10" s="56"/>
      <c r="C10" s="41">
        <v>235</v>
      </c>
      <c r="D10" s="43" t="s">
        <v>18</v>
      </c>
      <c r="E10" s="57"/>
      <c r="F10" s="45">
        <v>1122</v>
      </c>
      <c r="G10" s="58"/>
      <c r="H10" s="47"/>
      <c r="I10" s="62"/>
      <c r="J10" s="60">
        <v>23808.4</v>
      </c>
      <c r="K10" s="61">
        <v>23808.4</v>
      </c>
      <c r="L10" s="67">
        <v>24583.8</v>
      </c>
      <c r="M10" s="285">
        <v>19405.2</v>
      </c>
      <c r="N10" s="339">
        <v>26418</v>
      </c>
      <c r="O10" s="334">
        <v>14769.9</v>
      </c>
      <c r="P10" s="334">
        <v>72131</v>
      </c>
      <c r="Q10" s="334">
        <v>14173.8</v>
      </c>
      <c r="R10" s="334">
        <v>8043</v>
      </c>
      <c r="S10" s="385">
        <v>10000</v>
      </c>
      <c r="T10" s="386">
        <v>10000</v>
      </c>
      <c r="U10" s="387">
        <v>10000</v>
      </c>
      <c r="V10" s="51">
        <f t="shared" si="0"/>
        <v>488.36485013439494</v>
      </c>
      <c r="W10" s="52" t="s">
        <v>26</v>
      </c>
      <c r="X10" s="53"/>
      <c r="Y10" s="54"/>
    </row>
    <row r="11" spans="1:25" ht="14.25">
      <c r="A11" s="55"/>
      <c r="B11" s="56"/>
      <c r="C11" s="41">
        <v>235</v>
      </c>
      <c r="D11" s="43" t="s">
        <v>18</v>
      </c>
      <c r="E11" s="63"/>
      <c r="F11" s="45">
        <v>1211</v>
      </c>
      <c r="G11" s="64"/>
      <c r="H11" s="47"/>
      <c r="I11" s="65"/>
      <c r="J11" s="49">
        <v>71500</v>
      </c>
      <c r="K11" s="50">
        <v>77387.5</v>
      </c>
      <c r="L11" s="49">
        <v>79616.8</v>
      </c>
      <c r="M11" s="284">
        <v>78249.2</v>
      </c>
      <c r="N11" s="337">
        <v>87527</v>
      </c>
      <c r="O11" s="337">
        <v>90955.6</v>
      </c>
      <c r="P11" s="337">
        <v>95667.6</v>
      </c>
      <c r="Q11" s="337">
        <v>88974.2</v>
      </c>
      <c r="R11" s="338">
        <v>93000</v>
      </c>
      <c r="S11" s="391">
        <v>102000</v>
      </c>
      <c r="T11" s="392">
        <v>102000</v>
      </c>
      <c r="U11" s="393">
        <v>103000</v>
      </c>
      <c r="V11" s="51">
        <f t="shared" si="0"/>
        <v>105.18054963080887</v>
      </c>
      <c r="W11" s="52" t="s">
        <v>27</v>
      </c>
      <c r="X11" s="53"/>
      <c r="Y11" s="54"/>
    </row>
    <row r="12" spans="1:25" ht="14.25">
      <c r="A12" s="55"/>
      <c r="B12" s="56"/>
      <c r="C12" s="41">
        <v>235</v>
      </c>
      <c r="D12" s="43" t="s">
        <v>18</v>
      </c>
      <c r="E12" s="57"/>
      <c r="F12" s="45">
        <v>1340</v>
      </c>
      <c r="G12" s="58"/>
      <c r="H12" s="47"/>
      <c r="I12" s="62"/>
      <c r="J12" s="60">
        <v>8800</v>
      </c>
      <c r="K12" s="61">
        <v>9405.4</v>
      </c>
      <c r="L12" s="60">
        <v>9284</v>
      </c>
      <c r="M12" s="283">
        <v>10586.6</v>
      </c>
      <c r="N12" s="335">
        <v>10192</v>
      </c>
      <c r="O12" s="336">
        <v>10959</v>
      </c>
      <c r="P12" s="336">
        <v>10414.9</v>
      </c>
      <c r="Q12" s="336">
        <v>10189.4</v>
      </c>
      <c r="R12" s="336">
        <v>10300</v>
      </c>
      <c r="S12" s="388">
        <v>10300</v>
      </c>
      <c r="T12" s="389">
        <v>10300</v>
      </c>
      <c r="U12" s="390">
        <v>10300</v>
      </c>
      <c r="V12" s="51">
        <f t="shared" si="0"/>
        <v>95.03513094260425</v>
      </c>
      <c r="W12" s="52" t="s">
        <v>48</v>
      </c>
      <c r="X12" s="53"/>
      <c r="Y12" s="54"/>
    </row>
    <row r="13" spans="1:25" ht="14.25">
      <c r="A13" s="55"/>
      <c r="B13" s="56"/>
      <c r="C13" s="41">
        <v>235</v>
      </c>
      <c r="D13" s="43" t="s">
        <v>18</v>
      </c>
      <c r="E13" s="69"/>
      <c r="F13" s="45">
        <v>1341</v>
      </c>
      <c r="G13" s="64"/>
      <c r="H13" s="47"/>
      <c r="I13" s="280"/>
      <c r="J13" s="60">
        <v>800</v>
      </c>
      <c r="K13" s="50">
        <v>734.7</v>
      </c>
      <c r="L13" s="60">
        <v>965.5</v>
      </c>
      <c r="M13" s="283">
        <v>975</v>
      </c>
      <c r="N13" s="335">
        <v>957</v>
      </c>
      <c r="O13" s="336">
        <v>960.1</v>
      </c>
      <c r="P13" s="336">
        <v>940.4</v>
      </c>
      <c r="Q13" s="336">
        <v>946.6</v>
      </c>
      <c r="R13" s="336">
        <v>950</v>
      </c>
      <c r="S13" s="388">
        <v>950</v>
      </c>
      <c r="T13" s="389">
        <v>950</v>
      </c>
      <c r="U13" s="390">
        <v>950</v>
      </c>
      <c r="V13" s="51">
        <f t="shared" si="0"/>
        <v>97.94813040308301</v>
      </c>
      <c r="W13" s="52" t="s">
        <v>49</v>
      </c>
      <c r="X13" s="53"/>
      <c r="Y13" s="54"/>
    </row>
    <row r="14" spans="1:25" ht="14.25">
      <c r="A14" s="55"/>
      <c r="B14" s="56"/>
      <c r="C14" s="41"/>
      <c r="D14" s="43"/>
      <c r="E14" s="69"/>
      <c r="F14" s="45">
        <v>1342</v>
      </c>
      <c r="G14" s="64"/>
      <c r="H14" s="47"/>
      <c r="I14" s="280"/>
      <c r="J14" s="60"/>
      <c r="K14" s="50"/>
      <c r="L14" s="60"/>
      <c r="M14" s="283"/>
      <c r="N14" s="335">
        <v>0</v>
      </c>
      <c r="O14" s="336">
        <v>0</v>
      </c>
      <c r="P14" s="335">
        <v>0</v>
      </c>
      <c r="Q14" s="336">
        <v>68.2</v>
      </c>
      <c r="R14" s="336">
        <v>65</v>
      </c>
      <c r="S14" s="388">
        <v>50</v>
      </c>
      <c r="T14" s="389">
        <v>50</v>
      </c>
      <c r="U14" s="390">
        <v>50</v>
      </c>
      <c r="V14" s="51" t="e">
        <f t="shared" si="0"/>
        <v>#DIV/0!</v>
      </c>
      <c r="W14" s="52" t="s">
        <v>82</v>
      </c>
      <c r="X14" s="53"/>
      <c r="Y14" s="54"/>
    </row>
    <row r="15" spans="1:25" ht="14.25">
      <c r="A15" s="55"/>
      <c r="B15" s="56"/>
      <c r="C15" s="41"/>
      <c r="D15" s="43"/>
      <c r="E15" s="69"/>
      <c r="F15" s="45">
        <v>1343</v>
      </c>
      <c r="G15" s="64"/>
      <c r="H15" s="47"/>
      <c r="I15" s="280"/>
      <c r="J15" s="60"/>
      <c r="K15" s="50"/>
      <c r="L15" s="60"/>
      <c r="M15" s="283"/>
      <c r="N15" s="335">
        <v>0</v>
      </c>
      <c r="O15" s="336">
        <v>0</v>
      </c>
      <c r="P15" s="335">
        <v>0</v>
      </c>
      <c r="Q15" s="336">
        <v>1105.4</v>
      </c>
      <c r="R15" s="336">
        <v>1200</v>
      </c>
      <c r="S15" s="388">
        <v>1100</v>
      </c>
      <c r="T15" s="389">
        <v>1100</v>
      </c>
      <c r="U15" s="390">
        <v>1100</v>
      </c>
      <c r="V15" s="51" t="e">
        <f t="shared" si="0"/>
        <v>#DIV/0!</v>
      </c>
      <c r="W15" s="52" t="s">
        <v>83</v>
      </c>
      <c r="X15" s="53"/>
      <c r="Y15" s="54"/>
    </row>
    <row r="16" spans="1:25" ht="14.25">
      <c r="A16" s="55"/>
      <c r="B16" s="56"/>
      <c r="C16" s="41"/>
      <c r="D16" s="43"/>
      <c r="E16" s="69"/>
      <c r="F16" s="45">
        <v>1345</v>
      </c>
      <c r="G16" s="64"/>
      <c r="H16" s="47"/>
      <c r="I16" s="280"/>
      <c r="J16" s="60"/>
      <c r="K16" s="50"/>
      <c r="L16" s="60"/>
      <c r="M16" s="283"/>
      <c r="N16" s="335">
        <v>0</v>
      </c>
      <c r="O16" s="336">
        <v>0</v>
      </c>
      <c r="P16" s="335">
        <v>0</v>
      </c>
      <c r="Q16" s="336">
        <v>205.5</v>
      </c>
      <c r="R16" s="336">
        <v>220</v>
      </c>
      <c r="S16" s="388">
        <v>200</v>
      </c>
      <c r="T16" s="389">
        <v>200</v>
      </c>
      <c r="U16" s="390">
        <v>200</v>
      </c>
      <c r="V16" s="51" t="e">
        <f t="shared" si="0"/>
        <v>#DIV/0!</v>
      </c>
      <c r="W16" s="52" t="s">
        <v>84</v>
      </c>
      <c r="X16" s="53"/>
      <c r="Y16" s="54"/>
    </row>
    <row r="17" spans="1:25" ht="14.25">
      <c r="A17" s="55"/>
      <c r="B17" s="56"/>
      <c r="C17" s="41">
        <v>235</v>
      </c>
      <c r="D17" s="43" t="s">
        <v>18</v>
      </c>
      <c r="E17" s="69"/>
      <c r="F17" s="45">
        <v>1347</v>
      </c>
      <c r="G17" s="64"/>
      <c r="H17" s="47"/>
      <c r="I17" s="70"/>
      <c r="J17" s="68">
        <v>3400</v>
      </c>
      <c r="K17" s="50">
        <v>4049</v>
      </c>
      <c r="L17" s="68">
        <v>4820.9</v>
      </c>
      <c r="M17" s="286">
        <v>5175.2</v>
      </c>
      <c r="N17" s="340">
        <v>5060</v>
      </c>
      <c r="O17" s="338">
        <v>4454.7</v>
      </c>
      <c r="P17" s="340">
        <v>4032</v>
      </c>
      <c r="Q17" s="338">
        <v>7833.2</v>
      </c>
      <c r="R17" s="338">
        <v>227</v>
      </c>
      <c r="S17" s="391">
        <v>0</v>
      </c>
      <c r="T17" s="392">
        <v>0</v>
      </c>
      <c r="U17" s="393">
        <v>0</v>
      </c>
      <c r="V17" s="51">
        <f t="shared" si="0"/>
        <v>90.51114553168564</v>
      </c>
      <c r="W17" s="52" t="s">
        <v>80</v>
      </c>
      <c r="X17" s="53"/>
      <c r="Y17" s="54"/>
    </row>
    <row r="18" spans="1:25" ht="14.25" hidden="1">
      <c r="A18" s="55"/>
      <c r="B18" s="56"/>
      <c r="C18" s="41"/>
      <c r="D18" s="43"/>
      <c r="E18" s="69"/>
      <c r="F18" s="45">
        <v>1349</v>
      </c>
      <c r="G18" s="64"/>
      <c r="H18" s="47"/>
      <c r="I18" s="70"/>
      <c r="J18" s="49"/>
      <c r="K18" s="50">
        <v>32.2</v>
      </c>
      <c r="L18" s="49">
        <v>13.3</v>
      </c>
      <c r="M18" s="284">
        <v>0</v>
      </c>
      <c r="N18" s="337">
        <v>0</v>
      </c>
      <c r="O18" s="338">
        <v>0</v>
      </c>
      <c r="P18" s="338"/>
      <c r="Q18" s="338"/>
      <c r="R18" s="338"/>
      <c r="S18" s="391"/>
      <c r="T18" s="392"/>
      <c r="U18" s="393"/>
      <c r="V18" s="51" t="e">
        <f t="shared" si="0"/>
        <v>#DIV/0!</v>
      </c>
      <c r="W18" s="52" t="s">
        <v>50</v>
      </c>
      <c r="X18" s="53"/>
      <c r="Y18" s="54"/>
    </row>
    <row r="19" spans="1:25" ht="14.25">
      <c r="A19" s="55"/>
      <c r="B19" s="56"/>
      <c r="C19" s="41">
        <v>235</v>
      </c>
      <c r="D19" s="43" t="s">
        <v>18</v>
      </c>
      <c r="E19" s="69"/>
      <c r="F19" s="45">
        <v>1351.1355</v>
      </c>
      <c r="G19" s="64"/>
      <c r="H19" s="47"/>
      <c r="I19" s="70"/>
      <c r="J19" s="49">
        <v>1750</v>
      </c>
      <c r="K19" s="50">
        <v>2662.4</v>
      </c>
      <c r="L19" s="49">
        <v>2969.7</v>
      </c>
      <c r="M19" s="284">
        <v>3144.1</v>
      </c>
      <c r="N19" s="337">
        <v>2727</v>
      </c>
      <c r="O19" s="338">
        <v>2283.6</v>
      </c>
      <c r="P19" s="338">
        <v>1674</v>
      </c>
      <c r="Q19" s="338">
        <v>761</v>
      </c>
      <c r="R19" s="338">
        <v>15000</v>
      </c>
      <c r="S19" s="391">
        <v>18500</v>
      </c>
      <c r="T19" s="392">
        <v>16000</v>
      </c>
      <c r="U19" s="393">
        <v>2000</v>
      </c>
      <c r="V19" s="51">
        <f t="shared" si="0"/>
        <v>73.30530740935366</v>
      </c>
      <c r="W19" s="52" t="s">
        <v>97</v>
      </c>
      <c r="X19" s="53"/>
      <c r="Y19" s="54"/>
    </row>
    <row r="20" spans="1:25" ht="14.25">
      <c r="A20" s="55"/>
      <c r="B20" s="56"/>
      <c r="C20" s="41">
        <v>235</v>
      </c>
      <c r="D20" s="43" t="s">
        <v>18</v>
      </c>
      <c r="E20" s="69"/>
      <c r="F20" s="45">
        <v>1361</v>
      </c>
      <c r="G20" s="64"/>
      <c r="H20" s="47"/>
      <c r="I20" s="59"/>
      <c r="J20" s="49">
        <v>2750</v>
      </c>
      <c r="K20" s="50">
        <v>3230</v>
      </c>
      <c r="L20" s="49">
        <v>4368.6</v>
      </c>
      <c r="M20" s="284">
        <v>4171.1</v>
      </c>
      <c r="N20" s="337">
        <v>4178</v>
      </c>
      <c r="O20" s="338">
        <v>2330.3</v>
      </c>
      <c r="P20" s="338">
        <v>1754</v>
      </c>
      <c r="Q20" s="338">
        <v>733.1</v>
      </c>
      <c r="R20" s="338">
        <v>-567</v>
      </c>
      <c r="S20" s="391">
        <v>0</v>
      </c>
      <c r="T20" s="392">
        <v>0</v>
      </c>
      <c r="U20" s="393">
        <v>0</v>
      </c>
      <c r="V20" s="51">
        <f t="shared" si="0"/>
        <v>75.26927863365232</v>
      </c>
      <c r="W20" s="52" t="s">
        <v>51</v>
      </c>
      <c r="X20" s="53"/>
      <c r="Y20" s="54"/>
    </row>
    <row r="21" spans="1:25" ht="14.25">
      <c r="A21" s="55"/>
      <c r="B21" s="56"/>
      <c r="C21" s="55">
        <v>235</v>
      </c>
      <c r="D21" s="72" t="s">
        <v>18</v>
      </c>
      <c r="E21" s="69"/>
      <c r="F21" s="45">
        <v>1511</v>
      </c>
      <c r="G21" s="64"/>
      <c r="H21" s="47"/>
      <c r="I21" s="70"/>
      <c r="J21" s="49">
        <v>15000</v>
      </c>
      <c r="K21" s="50">
        <v>14437.1</v>
      </c>
      <c r="L21" s="49">
        <v>14927.9</v>
      </c>
      <c r="M21" s="284">
        <v>14673.8</v>
      </c>
      <c r="N21" s="337">
        <v>14805</v>
      </c>
      <c r="O21" s="337">
        <v>15148.7</v>
      </c>
      <c r="P21" s="337">
        <v>21938.1</v>
      </c>
      <c r="Q21" s="337">
        <v>21488.9</v>
      </c>
      <c r="R21" s="338">
        <v>21500</v>
      </c>
      <c r="S21" s="391">
        <v>21500</v>
      </c>
      <c r="T21" s="392">
        <v>21500</v>
      </c>
      <c r="U21" s="393">
        <v>21500</v>
      </c>
      <c r="V21" s="51">
        <f t="shared" si="0"/>
        <v>144.81836725263554</v>
      </c>
      <c r="W21" s="52" t="s">
        <v>28</v>
      </c>
      <c r="X21" s="53"/>
      <c r="Y21" s="54"/>
    </row>
    <row r="22" spans="1:25" ht="14.25">
      <c r="A22" s="55"/>
      <c r="B22" s="56"/>
      <c r="C22" s="55">
        <v>235</v>
      </c>
      <c r="D22" s="72" t="s">
        <v>18</v>
      </c>
      <c r="E22" s="73">
        <v>3611</v>
      </c>
      <c r="F22" s="45">
        <v>2141</v>
      </c>
      <c r="G22" s="64"/>
      <c r="H22" s="47"/>
      <c r="I22" s="48"/>
      <c r="J22" s="68">
        <v>156</v>
      </c>
      <c r="K22" s="50">
        <v>350.7</v>
      </c>
      <c r="L22" s="68">
        <v>314</v>
      </c>
      <c r="M22" s="286">
        <v>123.8</v>
      </c>
      <c r="N22" s="340">
        <v>49.8</v>
      </c>
      <c r="O22" s="338">
        <v>65.5</v>
      </c>
      <c r="P22" s="338">
        <v>0</v>
      </c>
      <c r="Q22" s="338">
        <v>0</v>
      </c>
      <c r="R22" s="338">
        <v>0</v>
      </c>
      <c r="S22" s="391">
        <v>0</v>
      </c>
      <c r="T22" s="392">
        <v>0</v>
      </c>
      <c r="U22" s="393">
        <v>0</v>
      </c>
      <c r="V22" s="51">
        <f t="shared" si="0"/>
        <v>0</v>
      </c>
      <c r="W22" s="52" t="s">
        <v>52</v>
      </c>
      <c r="X22" s="53"/>
      <c r="Y22" s="54"/>
    </row>
    <row r="23" spans="1:25" ht="14.25">
      <c r="A23" s="55"/>
      <c r="B23" s="56"/>
      <c r="C23" s="55">
        <v>235</v>
      </c>
      <c r="D23" s="72" t="s">
        <v>18</v>
      </c>
      <c r="E23" s="73">
        <v>3611</v>
      </c>
      <c r="F23" s="45">
        <v>2212</v>
      </c>
      <c r="G23" s="64"/>
      <c r="H23" s="47"/>
      <c r="I23" s="48"/>
      <c r="J23" s="49">
        <v>0</v>
      </c>
      <c r="K23" s="50">
        <v>15.7</v>
      </c>
      <c r="L23" s="49">
        <v>52.7</v>
      </c>
      <c r="M23" s="284">
        <v>10.6</v>
      </c>
      <c r="N23" s="337">
        <v>3</v>
      </c>
      <c r="O23" s="338">
        <v>0</v>
      </c>
      <c r="P23" s="338">
        <v>0</v>
      </c>
      <c r="Q23" s="338">
        <v>0</v>
      </c>
      <c r="R23" s="338">
        <v>0</v>
      </c>
      <c r="S23" s="391">
        <v>0</v>
      </c>
      <c r="T23" s="392">
        <v>0</v>
      </c>
      <c r="U23" s="393">
        <v>0</v>
      </c>
      <c r="V23" s="51" t="e">
        <f t="shared" si="0"/>
        <v>#DIV/0!</v>
      </c>
      <c r="W23" s="52" t="s">
        <v>53</v>
      </c>
      <c r="X23" s="53"/>
      <c r="Y23" s="54"/>
    </row>
    <row r="24" spans="1:25" ht="14.25">
      <c r="A24" s="55"/>
      <c r="B24" s="56"/>
      <c r="C24" s="55"/>
      <c r="D24" s="72"/>
      <c r="E24" s="73">
        <v>6171</v>
      </c>
      <c r="F24" s="45">
        <v>2212</v>
      </c>
      <c r="G24" s="64"/>
      <c r="H24" s="47"/>
      <c r="I24" s="48"/>
      <c r="J24" s="49"/>
      <c r="K24" s="50"/>
      <c r="L24" s="49"/>
      <c r="M24" s="284">
        <v>0</v>
      </c>
      <c r="N24" s="337">
        <v>60</v>
      </c>
      <c r="O24" s="338">
        <v>0</v>
      </c>
      <c r="P24" s="338">
        <v>0</v>
      </c>
      <c r="Q24" s="338">
        <v>10</v>
      </c>
      <c r="R24" s="338">
        <v>5</v>
      </c>
      <c r="S24" s="391">
        <v>0</v>
      </c>
      <c r="T24" s="392">
        <v>0</v>
      </c>
      <c r="U24" s="393">
        <v>0</v>
      </c>
      <c r="V24" s="51" t="e">
        <f t="shared" si="0"/>
        <v>#DIV/0!</v>
      </c>
      <c r="W24" s="52" t="s">
        <v>76</v>
      </c>
      <c r="X24" s="53"/>
      <c r="Y24" s="54"/>
    </row>
    <row r="25" spans="1:25" ht="14.25">
      <c r="A25" s="55"/>
      <c r="B25" s="56"/>
      <c r="C25" s="55">
        <v>235</v>
      </c>
      <c r="D25" s="72" t="s">
        <v>18</v>
      </c>
      <c r="E25" s="73">
        <v>6310</v>
      </c>
      <c r="F25" s="45">
        <v>2141</v>
      </c>
      <c r="G25" s="64"/>
      <c r="H25" s="47"/>
      <c r="I25" s="48"/>
      <c r="J25" s="49">
        <v>960</v>
      </c>
      <c r="K25" s="50">
        <v>1728.2</v>
      </c>
      <c r="L25" s="49">
        <v>1780.1</v>
      </c>
      <c r="M25" s="284">
        <v>2562.6</v>
      </c>
      <c r="N25" s="337">
        <v>3350</v>
      </c>
      <c r="O25" s="338">
        <v>2274.2</v>
      </c>
      <c r="P25" s="338">
        <v>1428.8</v>
      </c>
      <c r="Q25" s="338">
        <v>747.1</v>
      </c>
      <c r="R25" s="338">
        <v>750</v>
      </c>
      <c r="S25" s="391">
        <v>300</v>
      </c>
      <c r="T25" s="392">
        <v>150</v>
      </c>
      <c r="U25" s="393">
        <v>150</v>
      </c>
      <c r="V25" s="51">
        <f t="shared" si="0"/>
        <v>62.8264884354938</v>
      </c>
      <c r="W25" s="52" t="s">
        <v>54</v>
      </c>
      <c r="X25" s="53"/>
      <c r="Y25" s="54"/>
    </row>
    <row r="26" spans="1:25" ht="14.25" hidden="1">
      <c r="A26" s="55"/>
      <c r="B26" s="56"/>
      <c r="C26" s="55">
        <v>235</v>
      </c>
      <c r="D26" s="72" t="s">
        <v>18</v>
      </c>
      <c r="E26" s="73">
        <v>6310</v>
      </c>
      <c r="F26" s="45">
        <v>2142</v>
      </c>
      <c r="G26" s="64"/>
      <c r="H26" s="47"/>
      <c r="I26" s="48"/>
      <c r="J26" s="49">
        <v>0</v>
      </c>
      <c r="K26" s="50">
        <v>1821.4</v>
      </c>
      <c r="L26" s="49">
        <v>1039.6</v>
      </c>
      <c r="M26" s="284">
        <v>0</v>
      </c>
      <c r="N26" s="337">
        <v>0</v>
      </c>
      <c r="O26" s="338">
        <v>0</v>
      </c>
      <c r="P26" s="338">
        <v>0</v>
      </c>
      <c r="Q26" s="338">
        <v>0</v>
      </c>
      <c r="R26" s="338"/>
      <c r="S26" s="391"/>
      <c r="T26" s="392"/>
      <c r="U26" s="393"/>
      <c r="V26" s="51" t="e">
        <f t="shared" si="0"/>
        <v>#DIV/0!</v>
      </c>
      <c r="W26" s="52" t="s">
        <v>29</v>
      </c>
      <c r="X26" s="53"/>
      <c r="Y26" s="54"/>
    </row>
    <row r="27" spans="1:25" ht="14.25" hidden="1">
      <c r="A27" s="55"/>
      <c r="B27" s="56"/>
      <c r="C27" s="55">
        <v>235</v>
      </c>
      <c r="D27" s="72" t="s">
        <v>18</v>
      </c>
      <c r="E27" s="73">
        <v>6409</v>
      </c>
      <c r="F27" s="45">
        <v>2328</v>
      </c>
      <c r="G27" s="64"/>
      <c r="H27" s="47"/>
      <c r="I27" s="70"/>
      <c r="J27" s="60">
        <v>0</v>
      </c>
      <c r="K27" s="50"/>
      <c r="L27" s="60">
        <v>0</v>
      </c>
      <c r="M27" s="283">
        <v>0</v>
      </c>
      <c r="N27" s="335">
        <v>0</v>
      </c>
      <c r="O27" s="336"/>
      <c r="P27" s="336"/>
      <c r="Q27" s="336"/>
      <c r="R27" s="336"/>
      <c r="S27" s="388"/>
      <c r="T27" s="389"/>
      <c r="U27" s="390"/>
      <c r="V27" s="51" t="e">
        <f t="shared" si="0"/>
        <v>#DIV/0!</v>
      </c>
      <c r="W27" s="52" t="s">
        <v>31</v>
      </c>
      <c r="X27" s="53"/>
      <c r="Y27" s="54"/>
    </row>
    <row r="28" spans="1:24" ht="14.25" hidden="1">
      <c r="A28" s="55"/>
      <c r="B28" s="56"/>
      <c r="C28" s="55">
        <v>231</v>
      </c>
      <c r="D28" s="72" t="s">
        <v>18</v>
      </c>
      <c r="E28" s="74"/>
      <c r="F28" s="45">
        <v>2441</v>
      </c>
      <c r="G28" s="75"/>
      <c r="H28" s="76"/>
      <c r="I28" s="77"/>
      <c r="J28" s="60"/>
      <c r="K28" s="78"/>
      <c r="L28" s="60"/>
      <c r="M28" s="283"/>
      <c r="N28" s="335"/>
      <c r="O28" s="336"/>
      <c r="P28" s="336"/>
      <c r="Q28" s="336"/>
      <c r="R28" s="336"/>
      <c r="S28" s="388"/>
      <c r="T28" s="389"/>
      <c r="U28" s="390"/>
      <c r="V28" s="51" t="e">
        <f t="shared" si="0"/>
        <v>#DIV/0!</v>
      </c>
      <c r="W28" s="52" t="s">
        <v>32</v>
      </c>
      <c r="X28" s="53"/>
    </row>
    <row r="29" spans="1:24" ht="14.25">
      <c r="A29" s="55"/>
      <c r="B29" s="56"/>
      <c r="C29" s="55"/>
      <c r="D29" s="72"/>
      <c r="E29" s="74">
        <v>6310</v>
      </c>
      <c r="F29" s="45">
        <v>2142</v>
      </c>
      <c r="G29" s="75"/>
      <c r="H29" s="76"/>
      <c r="I29" s="77"/>
      <c r="J29" s="60"/>
      <c r="K29" s="78"/>
      <c r="L29" s="60"/>
      <c r="M29" s="283"/>
      <c r="N29" s="335">
        <v>0</v>
      </c>
      <c r="O29" s="336">
        <v>0</v>
      </c>
      <c r="P29" s="336">
        <v>0</v>
      </c>
      <c r="Q29" s="336">
        <v>0</v>
      </c>
      <c r="R29" s="336">
        <v>4338.8</v>
      </c>
      <c r="S29" s="388">
        <v>0</v>
      </c>
      <c r="T29" s="389">
        <v>0</v>
      </c>
      <c r="U29" s="390">
        <v>0</v>
      </c>
      <c r="V29" s="51"/>
      <c r="W29" s="52" t="s">
        <v>29</v>
      </c>
      <c r="X29" s="53"/>
    </row>
    <row r="30" spans="1:24" ht="14.25">
      <c r="A30" s="55"/>
      <c r="B30" s="56"/>
      <c r="C30" s="55"/>
      <c r="D30" s="72"/>
      <c r="E30" s="74">
        <v>6409</v>
      </c>
      <c r="F30" s="45">
        <v>2329</v>
      </c>
      <c r="G30" s="75"/>
      <c r="H30" s="76"/>
      <c r="I30" s="77"/>
      <c r="J30" s="60"/>
      <c r="K30" s="78">
        <v>0</v>
      </c>
      <c r="L30" s="60">
        <v>17</v>
      </c>
      <c r="M30" s="283">
        <v>24.1</v>
      </c>
      <c r="N30" s="335">
        <v>0</v>
      </c>
      <c r="O30" s="336">
        <v>65.2</v>
      </c>
      <c r="P30" s="336">
        <v>0</v>
      </c>
      <c r="Q30" s="336">
        <v>0</v>
      </c>
      <c r="R30" s="336">
        <v>0</v>
      </c>
      <c r="S30" s="388">
        <v>0</v>
      </c>
      <c r="T30" s="389">
        <v>0</v>
      </c>
      <c r="U30" s="390">
        <v>0</v>
      </c>
      <c r="V30" s="51">
        <f t="shared" si="0"/>
        <v>0</v>
      </c>
      <c r="W30" s="52" t="s">
        <v>66</v>
      </c>
      <c r="X30" s="53"/>
    </row>
    <row r="31" spans="1:24" ht="14.25">
      <c r="A31" s="55"/>
      <c r="B31" s="56"/>
      <c r="C31" s="55">
        <v>236</v>
      </c>
      <c r="D31" s="72" t="s">
        <v>18</v>
      </c>
      <c r="E31" s="74"/>
      <c r="F31" s="45">
        <v>2460</v>
      </c>
      <c r="G31" s="75"/>
      <c r="H31" s="76"/>
      <c r="I31" s="77"/>
      <c r="J31" s="60">
        <v>718</v>
      </c>
      <c r="K31" s="78">
        <v>788.4</v>
      </c>
      <c r="L31" s="60">
        <v>285.3</v>
      </c>
      <c r="M31" s="288">
        <v>187.6</v>
      </c>
      <c r="N31" s="335">
        <v>78.5</v>
      </c>
      <c r="O31" s="336">
        <v>0</v>
      </c>
      <c r="P31" s="336">
        <v>0</v>
      </c>
      <c r="Q31" s="336">
        <v>14</v>
      </c>
      <c r="R31" s="336">
        <v>0</v>
      </c>
      <c r="S31" s="388">
        <v>0</v>
      </c>
      <c r="T31" s="389">
        <v>0</v>
      </c>
      <c r="U31" s="390">
        <v>0</v>
      </c>
      <c r="V31" s="51" t="e">
        <f t="shared" si="0"/>
        <v>#DIV/0!</v>
      </c>
      <c r="W31" s="52" t="s">
        <v>57</v>
      </c>
      <c r="X31" s="53"/>
    </row>
    <row r="32" spans="1:24" ht="14.25" hidden="1">
      <c r="A32" s="55"/>
      <c r="B32" s="56"/>
      <c r="C32" s="55">
        <v>231</v>
      </c>
      <c r="D32" s="72" t="s">
        <v>18</v>
      </c>
      <c r="E32" s="79"/>
      <c r="F32" s="45">
        <v>4112</v>
      </c>
      <c r="G32" s="80"/>
      <c r="H32" s="76">
        <v>98072</v>
      </c>
      <c r="I32" s="81"/>
      <c r="J32" s="60">
        <v>80771</v>
      </c>
      <c r="K32" s="82">
        <v>86968</v>
      </c>
      <c r="L32" s="83">
        <v>89744.5</v>
      </c>
      <c r="M32" s="289">
        <v>0</v>
      </c>
      <c r="N32" s="341">
        <v>0</v>
      </c>
      <c r="O32" s="341">
        <v>0</v>
      </c>
      <c r="P32" s="342">
        <v>0</v>
      </c>
      <c r="Q32" s="342">
        <v>0</v>
      </c>
      <c r="R32" s="342"/>
      <c r="S32" s="394"/>
      <c r="T32" s="395"/>
      <c r="U32" s="396"/>
      <c r="V32" s="51" t="e">
        <f t="shared" si="0"/>
        <v>#DIV/0!</v>
      </c>
      <c r="W32" s="52" t="s">
        <v>64</v>
      </c>
      <c r="X32" s="53"/>
    </row>
    <row r="33" spans="1:24" ht="14.25">
      <c r="A33" s="55"/>
      <c r="B33" s="56"/>
      <c r="C33" s="55">
        <v>231</v>
      </c>
      <c r="D33" s="72" t="s">
        <v>18</v>
      </c>
      <c r="E33" s="79"/>
      <c r="F33" s="45">
        <v>4112</v>
      </c>
      <c r="G33" s="80"/>
      <c r="H33" s="76"/>
      <c r="I33" s="81"/>
      <c r="J33" s="60">
        <v>12104.4</v>
      </c>
      <c r="K33" s="82">
        <v>12104.4</v>
      </c>
      <c r="L33" s="60">
        <v>38885</v>
      </c>
      <c r="M33" s="283">
        <v>40074.3</v>
      </c>
      <c r="N33" s="336">
        <v>41272.8</v>
      </c>
      <c r="O33" s="336">
        <v>42310</v>
      </c>
      <c r="P33" s="336">
        <v>42369.9</v>
      </c>
      <c r="Q33" s="336">
        <v>34910.5</v>
      </c>
      <c r="R33" s="336">
        <v>34271.7</v>
      </c>
      <c r="S33" s="388">
        <v>34000</v>
      </c>
      <c r="T33" s="389">
        <v>34000</v>
      </c>
      <c r="U33" s="390">
        <v>34000</v>
      </c>
      <c r="V33" s="51">
        <f t="shared" si="0"/>
        <v>100.1415740959584</v>
      </c>
      <c r="W33" s="52" t="s">
        <v>94</v>
      </c>
      <c r="X33" s="53"/>
    </row>
    <row r="34" spans="1:24" ht="15" thickBot="1">
      <c r="A34" s="55"/>
      <c r="B34" s="56"/>
      <c r="C34" s="55">
        <v>231</v>
      </c>
      <c r="D34" s="72" t="s">
        <v>18</v>
      </c>
      <c r="E34" s="74"/>
      <c r="F34" s="45">
        <v>4112</v>
      </c>
      <c r="G34" s="75"/>
      <c r="H34" s="76"/>
      <c r="I34" s="77"/>
      <c r="J34" s="60">
        <v>3957.4</v>
      </c>
      <c r="K34" s="78">
        <v>3957.4</v>
      </c>
      <c r="L34" s="60">
        <v>3934</v>
      </c>
      <c r="M34" s="283">
        <v>3800.2</v>
      </c>
      <c r="N34" s="336">
        <v>3754.3</v>
      </c>
      <c r="O34" s="336">
        <v>3716.6</v>
      </c>
      <c r="P34" s="336">
        <v>3622</v>
      </c>
      <c r="Q34" s="336">
        <v>3602.6</v>
      </c>
      <c r="R34" s="336">
        <v>3646.5</v>
      </c>
      <c r="S34" s="388">
        <v>0</v>
      </c>
      <c r="T34" s="389">
        <v>0</v>
      </c>
      <c r="U34" s="390">
        <v>0</v>
      </c>
      <c r="V34" s="51">
        <f t="shared" si="0"/>
        <v>97.45466286390787</v>
      </c>
      <c r="W34" s="52" t="s">
        <v>95</v>
      </c>
      <c r="X34" s="53"/>
    </row>
    <row r="35" spans="1:24" ht="15" hidden="1" thickBot="1">
      <c r="A35" s="55"/>
      <c r="B35" s="56"/>
      <c r="C35" s="55">
        <v>231</v>
      </c>
      <c r="D35" s="72" t="s">
        <v>18</v>
      </c>
      <c r="E35" s="84"/>
      <c r="F35" s="45">
        <v>4112</v>
      </c>
      <c r="G35" s="80"/>
      <c r="H35" s="76"/>
      <c r="I35" s="85"/>
      <c r="J35" s="60">
        <v>16028.4</v>
      </c>
      <c r="K35" s="82">
        <v>16028.4</v>
      </c>
      <c r="L35" s="60">
        <v>16812</v>
      </c>
      <c r="M35" s="283">
        <v>0</v>
      </c>
      <c r="N35" s="335">
        <v>0</v>
      </c>
      <c r="O35" s="335">
        <v>0</v>
      </c>
      <c r="P35" s="336">
        <v>0</v>
      </c>
      <c r="Q35" s="336">
        <v>0</v>
      </c>
      <c r="R35" s="336"/>
      <c r="S35" s="388"/>
      <c r="T35" s="389"/>
      <c r="U35" s="390"/>
      <c r="V35" s="51" t="e">
        <f>+O35/N35*100</f>
        <v>#DIV/0!</v>
      </c>
      <c r="W35" s="52" t="s">
        <v>75</v>
      </c>
      <c r="X35" s="53"/>
    </row>
    <row r="36" spans="1:24" s="195" customFormat="1" ht="18" customHeight="1" thickBot="1">
      <c r="A36" s="186"/>
      <c r="B36" s="187"/>
      <c r="C36" s="188"/>
      <c r="D36" s="188"/>
      <c r="E36" s="189" t="s">
        <v>55</v>
      </c>
      <c r="F36" s="190"/>
      <c r="G36" s="188"/>
      <c r="H36" s="188"/>
      <c r="I36" s="191"/>
      <c r="J36" s="192">
        <f aca="true" t="shared" si="1" ref="J36:U36">SUM(J6:J35)</f>
        <v>356553.6000000001</v>
      </c>
      <c r="K36" s="192">
        <f t="shared" si="1"/>
        <v>377191.0000000001</v>
      </c>
      <c r="L36" s="192">
        <f t="shared" si="1"/>
        <v>407459.69999999995</v>
      </c>
      <c r="M36" s="290">
        <f t="shared" si="1"/>
        <v>305937.50000000006</v>
      </c>
      <c r="N36" s="343">
        <f t="shared" si="1"/>
        <v>334131.39999999997</v>
      </c>
      <c r="O36" s="343">
        <f t="shared" si="1"/>
        <v>288962.80000000005</v>
      </c>
      <c r="P36" s="343">
        <f t="shared" si="1"/>
        <v>357506.30000000005</v>
      </c>
      <c r="Q36" s="343">
        <f t="shared" si="1"/>
        <v>286037.6</v>
      </c>
      <c r="R36" s="343">
        <f t="shared" si="1"/>
        <v>293150</v>
      </c>
      <c r="S36" s="397">
        <f>SUM(S6:S35)</f>
        <v>302600</v>
      </c>
      <c r="T36" s="398">
        <f>SUM(T6:T35)</f>
        <v>299950</v>
      </c>
      <c r="U36" s="399">
        <f t="shared" si="1"/>
        <v>284950</v>
      </c>
      <c r="V36" s="193">
        <f>+P36/O36*100</f>
        <v>123.72052734815693</v>
      </c>
      <c r="W36" s="194" t="s">
        <v>36</v>
      </c>
      <c r="X36" s="188"/>
    </row>
    <row r="37" spans="1:24" s="203" customFormat="1" ht="18.75" customHeight="1" thickBot="1">
      <c r="A37" s="196"/>
      <c r="B37" s="196"/>
      <c r="C37" s="196"/>
      <c r="D37" s="196"/>
      <c r="E37" s="189" t="s">
        <v>55</v>
      </c>
      <c r="F37" s="197"/>
      <c r="G37" s="197"/>
      <c r="H37" s="197"/>
      <c r="I37" s="198"/>
      <c r="J37" s="199"/>
      <c r="K37" s="200">
        <f aca="true" t="shared" si="2" ref="K37:U37">+K36-K10-K32-K35</f>
        <v>250386.2000000001</v>
      </c>
      <c r="L37" s="201">
        <f t="shared" si="2"/>
        <v>276319.39999999997</v>
      </c>
      <c r="M37" s="291">
        <f t="shared" si="2"/>
        <v>286532.30000000005</v>
      </c>
      <c r="N37" s="344">
        <f t="shared" si="2"/>
        <v>307713.39999999997</v>
      </c>
      <c r="O37" s="344">
        <f t="shared" si="2"/>
        <v>274192.9</v>
      </c>
      <c r="P37" s="344">
        <f t="shared" si="2"/>
        <v>285375.30000000005</v>
      </c>
      <c r="Q37" s="344">
        <f t="shared" si="2"/>
        <v>271863.8</v>
      </c>
      <c r="R37" s="344">
        <f t="shared" si="2"/>
        <v>285107</v>
      </c>
      <c r="S37" s="400">
        <f t="shared" si="2"/>
        <v>292600</v>
      </c>
      <c r="T37" s="401">
        <f t="shared" si="2"/>
        <v>289950</v>
      </c>
      <c r="U37" s="400">
        <f t="shared" si="2"/>
        <v>274950</v>
      </c>
      <c r="V37" s="193">
        <f>+P37/O37*100</f>
        <v>104.07829670279574</v>
      </c>
      <c r="W37" s="202" t="s">
        <v>56</v>
      </c>
      <c r="X37" s="196"/>
    </row>
    <row r="38" spans="1:24" s="203" customFormat="1" ht="18.75" customHeight="1" thickBot="1">
      <c r="A38" s="196"/>
      <c r="B38" s="196"/>
      <c r="C38" s="196"/>
      <c r="D38" s="196"/>
      <c r="E38" s="189" t="s">
        <v>55</v>
      </c>
      <c r="F38" s="197"/>
      <c r="G38" s="197"/>
      <c r="H38" s="197"/>
      <c r="I38" s="198"/>
      <c r="J38" s="199"/>
      <c r="K38" s="200">
        <f>+K37-K11-K33-K36</f>
        <v>-216296.7</v>
      </c>
      <c r="L38" s="201">
        <f>+L37-L11-L33-L36</f>
        <v>-249642.09999999998</v>
      </c>
      <c r="M38" s="291">
        <f>+M37-M11-M33-M36</f>
        <v>-137728.7</v>
      </c>
      <c r="N38" s="344">
        <f>SUM(N6,N7,N8,N9,N11)</f>
        <v>221226</v>
      </c>
      <c r="O38" s="344">
        <f aca="true" t="shared" si="3" ref="O38:U38">SUM(O6,O7,O8,O9,O11)</f>
        <v>189625</v>
      </c>
      <c r="P38" s="344">
        <f t="shared" si="3"/>
        <v>197201.2</v>
      </c>
      <c r="Q38" s="344">
        <f t="shared" si="3"/>
        <v>189248.3</v>
      </c>
      <c r="R38" s="344">
        <f t="shared" si="3"/>
        <v>193200</v>
      </c>
      <c r="S38" s="400">
        <f t="shared" si="3"/>
        <v>205700</v>
      </c>
      <c r="T38" s="400">
        <f t="shared" si="3"/>
        <v>205700</v>
      </c>
      <c r="U38" s="400">
        <f t="shared" si="3"/>
        <v>204700</v>
      </c>
      <c r="V38" s="193">
        <f>+P38/O38*100</f>
        <v>103.99535926170074</v>
      </c>
      <c r="W38" s="202" t="s">
        <v>96</v>
      </c>
      <c r="X38" s="196"/>
    </row>
    <row r="39" spans="1:24" s="195" customFormat="1" ht="16.5" thickBot="1" thickTop="1">
      <c r="A39" s="29" t="s">
        <v>6</v>
      </c>
      <c r="B39" s="30" t="s">
        <v>9</v>
      </c>
      <c r="C39" s="29" t="s">
        <v>6</v>
      </c>
      <c r="D39" s="31" t="s">
        <v>9</v>
      </c>
      <c r="E39" s="274"/>
      <c r="F39" s="275"/>
      <c r="G39" s="275"/>
      <c r="H39" s="275"/>
      <c r="I39" s="276"/>
      <c r="J39" s="103" t="s">
        <v>7</v>
      </c>
      <c r="K39" s="277"/>
      <c r="L39" s="277"/>
      <c r="M39" s="292"/>
      <c r="N39" s="345"/>
      <c r="O39" s="345"/>
      <c r="P39" s="345"/>
      <c r="Q39" s="345"/>
      <c r="R39" s="345"/>
      <c r="S39" s="402"/>
      <c r="T39" s="403"/>
      <c r="U39" s="404"/>
      <c r="V39" s="278"/>
      <c r="W39" s="279" t="s">
        <v>68</v>
      </c>
      <c r="X39" s="217"/>
    </row>
    <row r="40" spans="1:24" s="203" customFormat="1" ht="19.5" customHeight="1" thickTop="1">
      <c r="A40" s="218"/>
      <c r="B40" s="219"/>
      <c r="C40" s="218">
        <v>232</v>
      </c>
      <c r="D40" s="220" t="s">
        <v>18</v>
      </c>
      <c r="E40" s="221">
        <v>6310</v>
      </c>
      <c r="F40" s="222">
        <v>5141</v>
      </c>
      <c r="G40" s="222"/>
      <c r="H40" s="223"/>
      <c r="I40" s="224"/>
      <c r="J40" s="213">
        <v>7136</v>
      </c>
      <c r="K40" s="225">
        <v>6756.5</v>
      </c>
      <c r="L40" s="226">
        <v>6434.1</v>
      </c>
      <c r="M40" s="293">
        <v>6426.1</v>
      </c>
      <c r="N40" s="346">
        <v>5963</v>
      </c>
      <c r="O40" s="346">
        <v>5216.6</v>
      </c>
      <c r="P40" s="346">
        <v>4098.4</v>
      </c>
      <c r="Q40" s="346">
        <v>3256.8</v>
      </c>
      <c r="R40" s="346">
        <v>2580</v>
      </c>
      <c r="S40" s="405">
        <v>1910</v>
      </c>
      <c r="T40" s="406">
        <v>1230</v>
      </c>
      <c r="U40" s="407">
        <v>720</v>
      </c>
      <c r="V40" s="205">
        <f>+P40/O40*100</f>
        <v>78.56458229498139</v>
      </c>
      <c r="W40" s="375" t="s">
        <v>92</v>
      </c>
      <c r="X40" s="227"/>
    </row>
    <row r="41" spans="1:24" s="195" customFormat="1" ht="6.75" customHeight="1">
      <c r="A41" s="228"/>
      <c r="B41" s="229"/>
      <c r="C41" s="228"/>
      <c r="D41" s="230"/>
      <c r="E41" s="231"/>
      <c r="F41" s="232"/>
      <c r="G41" s="233"/>
      <c r="H41" s="47"/>
      <c r="I41" s="48"/>
      <c r="J41" s="234"/>
      <c r="K41" s="66"/>
      <c r="L41" s="71"/>
      <c r="M41" s="294"/>
      <c r="N41" s="347"/>
      <c r="O41" s="347"/>
      <c r="P41" s="347"/>
      <c r="Q41" s="347"/>
      <c r="R41" s="347"/>
      <c r="S41" s="408"/>
      <c r="T41" s="409"/>
      <c r="U41" s="410"/>
      <c r="V41" s="205"/>
      <c r="W41" s="206"/>
      <c r="X41" s="235"/>
    </row>
    <row r="42" spans="1:24" s="195" customFormat="1" ht="12.75">
      <c r="A42" s="55"/>
      <c r="B42" s="56"/>
      <c r="C42" s="55">
        <v>232</v>
      </c>
      <c r="D42" s="72" t="s">
        <v>18</v>
      </c>
      <c r="E42" s="57">
        <v>6399</v>
      </c>
      <c r="F42" s="236">
        <v>5362</v>
      </c>
      <c r="G42" s="58"/>
      <c r="H42" s="47"/>
      <c r="I42" s="59">
        <v>99011</v>
      </c>
      <c r="J42" s="237">
        <v>1110</v>
      </c>
      <c r="K42" s="61">
        <v>420</v>
      </c>
      <c r="L42" s="207">
        <v>581.5</v>
      </c>
      <c r="M42" s="295">
        <v>701.3</v>
      </c>
      <c r="N42" s="348">
        <v>307.4</v>
      </c>
      <c r="O42" s="348">
        <v>7252.4</v>
      </c>
      <c r="P42" s="348">
        <v>2824.2</v>
      </c>
      <c r="Q42" s="348">
        <v>402.1</v>
      </c>
      <c r="R42" s="348">
        <v>250</v>
      </c>
      <c r="S42" s="411">
        <v>500</v>
      </c>
      <c r="T42" s="412">
        <v>500</v>
      </c>
      <c r="U42" s="413">
        <v>500</v>
      </c>
      <c r="V42" s="205">
        <f>+P42/O42*100</f>
        <v>38.94159174893828</v>
      </c>
      <c r="W42" s="206" t="s">
        <v>17</v>
      </c>
      <c r="X42" s="235"/>
    </row>
    <row r="43" spans="1:24" s="195" customFormat="1" ht="12.75">
      <c r="A43" s="55"/>
      <c r="B43" s="56"/>
      <c r="C43" s="55">
        <v>232</v>
      </c>
      <c r="D43" s="72" t="s">
        <v>18</v>
      </c>
      <c r="E43" s="57">
        <v>6399</v>
      </c>
      <c r="F43" s="236">
        <v>5362</v>
      </c>
      <c r="G43" s="64"/>
      <c r="H43" s="47"/>
      <c r="I43" s="70">
        <v>99012</v>
      </c>
      <c r="J43" s="238">
        <v>23808</v>
      </c>
      <c r="K43" s="50">
        <v>23808.4</v>
      </c>
      <c r="L43" s="71">
        <v>24583.8</v>
      </c>
      <c r="M43" s="294">
        <v>19405.2</v>
      </c>
      <c r="N43" s="347">
        <v>26418.2</v>
      </c>
      <c r="O43" s="347">
        <v>14769.9</v>
      </c>
      <c r="P43" s="347">
        <v>72131</v>
      </c>
      <c r="Q43" s="347">
        <v>14173.8</v>
      </c>
      <c r="R43" s="347">
        <v>8043</v>
      </c>
      <c r="S43" s="408">
        <v>10000</v>
      </c>
      <c r="T43" s="409">
        <v>10000</v>
      </c>
      <c r="U43" s="410">
        <v>10000</v>
      </c>
      <c r="V43" s="205">
        <f aca="true" t="shared" si="4" ref="V43:V56">+P43/O43*100</f>
        <v>488.36485013439494</v>
      </c>
      <c r="W43" s="206" t="s">
        <v>38</v>
      </c>
      <c r="X43" s="235"/>
    </row>
    <row r="44" spans="1:24" s="195" customFormat="1" ht="12.75">
      <c r="A44" s="55"/>
      <c r="B44" s="56"/>
      <c r="C44" s="55"/>
      <c r="D44" s="72"/>
      <c r="E44" s="57">
        <v>6399</v>
      </c>
      <c r="F44" s="236">
        <v>5362</v>
      </c>
      <c r="G44" s="64"/>
      <c r="H44" s="47"/>
      <c r="I44" s="70">
        <v>99013</v>
      </c>
      <c r="J44" s="238"/>
      <c r="K44" s="50"/>
      <c r="L44" s="71"/>
      <c r="M44" s="294">
        <v>0</v>
      </c>
      <c r="N44" s="347">
        <v>0</v>
      </c>
      <c r="O44" s="347">
        <v>283.3</v>
      </c>
      <c r="P44" s="347">
        <v>1438.7</v>
      </c>
      <c r="Q44" s="347">
        <v>1518.6</v>
      </c>
      <c r="R44" s="347">
        <v>2500</v>
      </c>
      <c r="S44" s="408">
        <v>2900</v>
      </c>
      <c r="T44" s="409">
        <v>3200</v>
      </c>
      <c r="U44" s="410">
        <v>3200</v>
      </c>
      <c r="V44" s="205">
        <f t="shared" si="4"/>
        <v>507.8362160254147</v>
      </c>
      <c r="W44" s="206" t="s">
        <v>77</v>
      </c>
      <c r="X44" s="235"/>
    </row>
    <row r="45" spans="1:24" s="195" customFormat="1" ht="12.75">
      <c r="A45" s="55"/>
      <c r="B45" s="56"/>
      <c r="C45" s="55"/>
      <c r="D45" s="72"/>
      <c r="E45" s="57">
        <v>6399</v>
      </c>
      <c r="F45" s="236">
        <v>5362</v>
      </c>
      <c r="G45" s="64"/>
      <c r="H45" s="47"/>
      <c r="I45" s="70">
        <v>99014</v>
      </c>
      <c r="J45" s="238"/>
      <c r="K45" s="50"/>
      <c r="L45" s="71"/>
      <c r="M45" s="294"/>
      <c r="N45" s="347">
        <v>0</v>
      </c>
      <c r="O45" s="347">
        <v>0</v>
      </c>
      <c r="P45" s="347">
        <v>0</v>
      </c>
      <c r="Q45" s="347">
        <v>10.1</v>
      </c>
      <c r="R45" s="347">
        <v>11</v>
      </c>
      <c r="S45" s="408">
        <v>11</v>
      </c>
      <c r="T45" s="409">
        <v>11</v>
      </c>
      <c r="U45" s="410">
        <v>11</v>
      </c>
      <c r="V45" s="205" t="e">
        <f t="shared" si="4"/>
        <v>#DIV/0!</v>
      </c>
      <c r="W45" s="324" t="s">
        <v>28</v>
      </c>
      <c r="X45" s="235"/>
    </row>
    <row r="46" spans="1:24" s="195" customFormat="1" ht="12.75">
      <c r="A46" s="55"/>
      <c r="B46" s="56"/>
      <c r="C46" s="55">
        <v>232</v>
      </c>
      <c r="D46" s="72" t="s">
        <v>18</v>
      </c>
      <c r="E46" s="57">
        <v>6399</v>
      </c>
      <c r="F46" s="239">
        <v>5363</v>
      </c>
      <c r="G46" s="64"/>
      <c r="H46" s="47"/>
      <c r="I46" s="70"/>
      <c r="J46" s="238">
        <v>6511</v>
      </c>
      <c r="K46" s="50">
        <v>6511</v>
      </c>
      <c r="L46" s="71">
        <v>244.1</v>
      </c>
      <c r="M46" s="294">
        <v>0</v>
      </c>
      <c r="N46" s="347">
        <v>234</v>
      </c>
      <c r="O46" s="347">
        <v>0</v>
      </c>
      <c r="P46" s="347">
        <v>2</v>
      </c>
      <c r="Q46" s="347">
        <v>0</v>
      </c>
      <c r="R46" s="347">
        <v>0</v>
      </c>
      <c r="S46" s="408">
        <v>0</v>
      </c>
      <c r="T46" s="409">
        <v>0</v>
      </c>
      <c r="U46" s="410">
        <v>0</v>
      </c>
      <c r="V46" s="205" t="e">
        <f t="shared" si="4"/>
        <v>#DIV/0!</v>
      </c>
      <c r="W46" s="206" t="s">
        <v>73</v>
      </c>
      <c r="X46" s="235"/>
    </row>
    <row r="47" spans="1:24" s="203" customFormat="1" ht="16.5" customHeight="1">
      <c r="A47" s="218"/>
      <c r="B47" s="219"/>
      <c r="C47" s="218"/>
      <c r="D47" s="220"/>
      <c r="E47" s="240">
        <v>6399</v>
      </c>
      <c r="F47" s="241"/>
      <c r="G47" s="222"/>
      <c r="H47" s="223"/>
      <c r="I47" s="224"/>
      <c r="J47" s="242">
        <f aca="true" t="shared" si="5" ref="J47:U47">SUM(J42:J46)</f>
        <v>31429</v>
      </c>
      <c r="K47" s="243">
        <f t="shared" si="5"/>
        <v>30739.4</v>
      </c>
      <c r="L47" s="243">
        <f t="shared" si="5"/>
        <v>25409.399999999998</v>
      </c>
      <c r="M47" s="296">
        <f t="shared" si="5"/>
        <v>20106.5</v>
      </c>
      <c r="N47" s="349">
        <f t="shared" si="5"/>
        <v>26959.600000000002</v>
      </c>
      <c r="O47" s="349">
        <f t="shared" si="5"/>
        <v>22305.6</v>
      </c>
      <c r="P47" s="350">
        <f t="shared" si="5"/>
        <v>76395.9</v>
      </c>
      <c r="Q47" s="350">
        <f t="shared" si="5"/>
        <v>16104.6</v>
      </c>
      <c r="R47" s="350">
        <f t="shared" si="5"/>
        <v>10804</v>
      </c>
      <c r="S47" s="414">
        <f>SUM(S42:S46)</f>
        <v>13411</v>
      </c>
      <c r="T47" s="415">
        <f>SUM(T42:T46)</f>
        <v>13711</v>
      </c>
      <c r="U47" s="414">
        <f t="shared" si="5"/>
        <v>13711</v>
      </c>
      <c r="V47" s="205">
        <f t="shared" si="4"/>
        <v>342.4965031202927</v>
      </c>
      <c r="W47" s="208" t="s">
        <v>60</v>
      </c>
      <c r="X47" s="227"/>
    </row>
    <row r="48" spans="1:24" s="195" customFormat="1" ht="7.5" customHeight="1">
      <c r="A48" s="55"/>
      <c r="B48" s="56"/>
      <c r="C48" s="55"/>
      <c r="D48" s="72"/>
      <c r="E48" s="325"/>
      <c r="F48" s="326"/>
      <c r="G48" s="327"/>
      <c r="H48" s="47"/>
      <c r="I48" s="328"/>
      <c r="J48" s="245"/>
      <c r="K48" s="246"/>
      <c r="L48" s="247"/>
      <c r="M48" s="297"/>
      <c r="N48" s="351"/>
      <c r="O48" s="351"/>
      <c r="P48" s="351"/>
      <c r="Q48" s="351"/>
      <c r="R48" s="351"/>
      <c r="S48" s="416"/>
      <c r="T48" s="417"/>
      <c r="U48" s="418"/>
      <c r="V48" s="329"/>
      <c r="W48" s="330"/>
      <c r="X48" s="235"/>
    </row>
    <row r="49" spans="1:24" s="195" customFormat="1" ht="13.5" customHeight="1">
      <c r="A49" s="55"/>
      <c r="B49" s="56"/>
      <c r="C49" s="55"/>
      <c r="D49" s="72"/>
      <c r="E49" s="57"/>
      <c r="F49" s="64"/>
      <c r="G49" s="64"/>
      <c r="H49" s="58"/>
      <c r="I49" s="70"/>
      <c r="J49" s="331"/>
      <c r="K49" s="50"/>
      <c r="L49" s="71"/>
      <c r="M49" s="294"/>
      <c r="N49" s="347"/>
      <c r="O49" s="347"/>
      <c r="P49" s="347"/>
      <c r="Q49" s="347"/>
      <c r="R49" s="347"/>
      <c r="S49" s="408"/>
      <c r="T49" s="409"/>
      <c r="U49" s="410"/>
      <c r="V49" s="205"/>
      <c r="W49" s="332"/>
      <c r="X49" s="235"/>
    </row>
    <row r="50" spans="1:24" s="195" customFormat="1" ht="12.75">
      <c r="A50" s="55"/>
      <c r="B50" s="56"/>
      <c r="C50" s="55"/>
      <c r="D50" s="72"/>
      <c r="E50" s="57">
        <v>6402</v>
      </c>
      <c r="F50" s="236">
        <v>5364</v>
      </c>
      <c r="G50" s="64"/>
      <c r="H50" s="58" t="s">
        <v>30</v>
      </c>
      <c r="I50" s="59"/>
      <c r="J50" s="237">
        <v>1538.6</v>
      </c>
      <c r="K50" s="50">
        <v>1538.4</v>
      </c>
      <c r="L50" s="237">
        <v>3684.9</v>
      </c>
      <c r="M50" s="298">
        <v>6837.3</v>
      </c>
      <c r="N50" s="352">
        <v>9797.2</v>
      </c>
      <c r="O50" s="352">
        <v>2450.5</v>
      </c>
      <c r="P50" s="352">
        <v>5683.1</v>
      </c>
      <c r="Q50" s="352">
        <v>0</v>
      </c>
      <c r="R50" s="352">
        <v>0</v>
      </c>
      <c r="S50" s="419">
        <v>0</v>
      </c>
      <c r="T50" s="420">
        <v>0</v>
      </c>
      <c r="U50" s="421">
        <v>0</v>
      </c>
      <c r="V50" s="205">
        <f t="shared" si="4"/>
        <v>231.9159355233626</v>
      </c>
      <c r="W50" s="209" t="s">
        <v>88</v>
      </c>
      <c r="X50" s="235"/>
    </row>
    <row r="51" spans="1:24" s="195" customFormat="1" ht="12.75">
      <c r="A51" s="248"/>
      <c r="B51" s="56"/>
      <c r="C51" s="55">
        <v>231</v>
      </c>
      <c r="D51" s="72" t="s">
        <v>18</v>
      </c>
      <c r="E51" s="57">
        <v>6402</v>
      </c>
      <c r="F51" s="236">
        <v>5366</v>
      </c>
      <c r="G51" s="58"/>
      <c r="H51" s="47" t="s">
        <v>30</v>
      </c>
      <c r="I51" s="59"/>
      <c r="J51" s="249">
        <v>5.2</v>
      </c>
      <c r="K51" s="246">
        <v>5.1</v>
      </c>
      <c r="L51" s="238">
        <v>0</v>
      </c>
      <c r="M51" s="299">
        <v>430.4</v>
      </c>
      <c r="N51" s="353">
        <v>0</v>
      </c>
      <c r="O51" s="353">
        <v>54.3</v>
      </c>
      <c r="P51" s="353">
        <v>79</v>
      </c>
      <c r="Q51" s="353">
        <v>3697.5</v>
      </c>
      <c r="R51" s="353">
        <v>3463.4</v>
      </c>
      <c r="S51" s="422">
        <v>0</v>
      </c>
      <c r="T51" s="423">
        <v>0</v>
      </c>
      <c r="U51" s="424">
        <v>0</v>
      </c>
      <c r="V51" s="205">
        <f t="shared" si="4"/>
        <v>145.48802946593003</v>
      </c>
      <c r="W51" s="209" t="s">
        <v>87</v>
      </c>
      <c r="X51" s="235"/>
    </row>
    <row r="52" spans="1:24" s="203" customFormat="1" ht="18" customHeight="1">
      <c r="A52" s="218"/>
      <c r="B52" s="219"/>
      <c r="C52" s="218"/>
      <c r="D52" s="220"/>
      <c r="E52" s="240"/>
      <c r="F52" s="250"/>
      <c r="G52" s="251"/>
      <c r="H52" s="223"/>
      <c r="I52" s="252"/>
      <c r="J52" s="253">
        <f aca="true" t="shared" si="6" ref="J52:U52">SUM(J50:J51)</f>
        <v>1543.8</v>
      </c>
      <c r="K52" s="254">
        <f t="shared" si="6"/>
        <v>1543.5</v>
      </c>
      <c r="L52" s="255">
        <f t="shared" si="6"/>
        <v>3684.9</v>
      </c>
      <c r="M52" s="300">
        <f t="shared" si="6"/>
        <v>7267.7</v>
      </c>
      <c r="N52" s="354">
        <f t="shared" si="6"/>
        <v>9797.2</v>
      </c>
      <c r="O52" s="354">
        <f t="shared" si="6"/>
        <v>2504.8</v>
      </c>
      <c r="P52" s="354">
        <f t="shared" si="6"/>
        <v>5762.1</v>
      </c>
      <c r="Q52" s="354">
        <f t="shared" si="6"/>
        <v>3697.5</v>
      </c>
      <c r="R52" s="354">
        <f t="shared" si="6"/>
        <v>3463.4</v>
      </c>
      <c r="S52" s="425">
        <f t="shared" si="6"/>
        <v>0</v>
      </c>
      <c r="T52" s="425">
        <f t="shared" si="6"/>
        <v>0</v>
      </c>
      <c r="U52" s="425">
        <f t="shared" si="6"/>
        <v>0</v>
      </c>
      <c r="V52" s="205">
        <f t="shared" si="4"/>
        <v>230.04231874800385</v>
      </c>
      <c r="W52" s="210" t="s">
        <v>62</v>
      </c>
      <c r="X52" s="227"/>
    </row>
    <row r="53" spans="1:24" s="195" customFormat="1" ht="16.5" customHeight="1">
      <c r="A53" s="228"/>
      <c r="B53" s="229"/>
      <c r="C53" s="228"/>
      <c r="D53" s="230"/>
      <c r="E53" s="244">
        <v>6409</v>
      </c>
      <c r="F53" s="256">
        <v>5909</v>
      </c>
      <c r="G53" s="58"/>
      <c r="H53" s="47"/>
      <c r="I53" s="59"/>
      <c r="J53" s="211"/>
      <c r="K53" s="61"/>
      <c r="L53" s="207"/>
      <c r="M53" s="295"/>
      <c r="N53" s="348">
        <v>0</v>
      </c>
      <c r="O53" s="348">
        <v>0</v>
      </c>
      <c r="P53" s="348">
        <v>0</v>
      </c>
      <c r="Q53" s="348">
        <v>0</v>
      </c>
      <c r="R53" s="348">
        <v>0</v>
      </c>
      <c r="S53" s="411">
        <v>0</v>
      </c>
      <c r="T53" s="412">
        <v>0</v>
      </c>
      <c r="U53" s="413">
        <v>0</v>
      </c>
      <c r="V53" s="205"/>
      <c r="W53" s="210" t="s">
        <v>63</v>
      </c>
      <c r="X53" s="235"/>
    </row>
    <row r="54" spans="1:24" s="195" customFormat="1" ht="12.75" hidden="1">
      <c r="A54" s="55"/>
      <c r="B54" s="56"/>
      <c r="C54" s="55"/>
      <c r="D54" s="72"/>
      <c r="E54" s="57">
        <v>6409</v>
      </c>
      <c r="F54" s="236">
        <v>5321</v>
      </c>
      <c r="G54" s="58"/>
      <c r="H54" s="47"/>
      <c r="I54" s="59"/>
      <c r="J54" s="211"/>
      <c r="K54" s="61">
        <v>0</v>
      </c>
      <c r="L54" s="207">
        <v>4549.7</v>
      </c>
      <c r="M54" s="295">
        <v>109.6</v>
      </c>
      <c r="N54" s="348">
        <v>0</v>
      </c>
      <c r="O54" s="348">
        <v>0</v>
      </c>
      <c r="P54" s="348">
        <v>0</v>
      </c>
      <c r="Q54" s="348">
        <v>0</v>
      </c>
      <c r="R54" s="348">
        <v>0</v>
      </c>
      <c r="S54" s="411"/>
      <c r="T54" s="412"/>
      <c r="U54" s="413"/>
      <c r="V54" s="205" t="e">
        <f t="shared" si="4"/>
        <v>#DIV/0!</v>
      </c>
      <c r="W54" s="212" t="s">
        <v>65</v>
      </c>
      <c r="X54" s="235"/>
    </row>
    <row r="55" spans="1:24" s="195" customFormat="1" ht="12.75" hidden="1">
      <c r="A55" s="55"/>
      <c r="B55" s="56"/>
      <c r="C55" s="55">
        <v>232</v>
      </c>
      <c r="D55" s="72" t="s">
        <v>18</v>
      </c>
      <c r="E55" s="57">
        <v>6409</v>
      </c>
      <c r="F55" s="236">
        <v>5909</v>
      </c>
      <c r="G55" s="64"/>
      <c r="H55" s="58"/>
      <c r="I55" s="59"/>
      <c r="J55" s="213">
        <v>0</v>
      </c>
      <c r="K55" s="214">
        <v>2</v>
      </c>
      <c r="L55" s="215">
        <v>299.1</v>
      </c>
      <c r="M55" s="301">
        <v>0</v>
      </c>
      <c r="N55" s="355">
        <v>0</v>
      </c>
      <c r="O55" s="355">
        <v>0</v>
      </c>
      <c r="P55" s="355">
        <v>0</v>
      </c>
      <c r="Q55" s="355">
        <v>0</v>
      </c>
      <c r="R55" s="355">
        <v>0</v>
      </c>
      <c r="S55" s="426"/>
      <c r="T55" s="427"/>
      <c r="U55" s="428"/>
      <c r="V55" s="205" t="e">
        <f t="shared" si="4"/>
        <v>#DIV/0!</v>
      </c>
      <c r="W55" s="209" t="s">
        <v>63</v>
      </c>
      <c r="X55" s="235"/>
    </row>
    <row r="56" spans="1:24" s="203" customFormat="1" ht="18" customHeight="1" thickBot="1">
      <c r="A56" s="257"/>
      <c r="B56" s="258"/>
      <c r="C56" s="259"/>
      <c r="D56" s="260"/>
      <c r="E56" s="261">
        <v>6409</v>
      </c>
      <c r="F56" s="262">
        <v>5901</v>
      </c>
      <c r="G56" s="263"/>
      <c r="H56" s="264"/>
      <c r="I56" s="265"/>
      <c r="J56" s="266">
        <v>0</v>
      </c>
      <c r="K56" s="267">
        <v>0</v>
      </c>
      <c r="L56" s="267">
        <v>0</v>
      </c>
      <c r="M56" s="302">
        <v>0</v>
      </c>
      <c r="N56" s="356">
        <v>0</v>
      </c>
      <c r="O56" s="357">
        <v>0</v>
      </c>
      <c r="P56" s="357">
        <v>0</v>
      </c>
      <c r="Q56" s="358">
        <v>0</v>
      </c>
      <c r="R56" s="358">
        <v>0</v>
      </c>
      <c r="S56" s="429">
        <v>0</v>
      </c>
      <c r="T56" s="430">
        <v>0</v>
      </c>
      <c r="U56" s="429">
        <v>0</v>
      </c>
      <c r="V56" s="205" t="e">
        <f t="shared" si="4"/>
        <v>#DIV/0!</v>
      </c>
      <c r="W56" s="216" t="s">
        <v>61</v>
      </c>
      <c r="X56" s="227"/>
    </row>
    <row r="57" spans="1:24" s="195" customFormat="1" ht="21.75" customHeight="1" thickBot="1">
      <c r="A57" s="186"/>
      <c r="B57" s="187"/>
      <c r="C57" s="187"/>
      <c r="D57" s="187"/>
      <c r="E57" s="186"/>
      <c r="F57" s="187"/>
      <c r="G57" s="187"/>
      <c r="H57" s="187"/>
      <c r="I57" s="268"/>
      <c r="J57" s="269">
        <f>SUM(J34:J56)-J47-J52</f>
        <v>416648.20000000007</v>
      </c>
      <c r="K57" s="270">
        <f>SUM(K34:K56)-K47-K52</f>
        <v>470307.70000000024</v>
      </c>
      <c r="L57" s="270">
        <f aca="true" t="shared" si="7" ref="L57:U57">SUM(L40,L47,L52,L54,L55,L56)</f>
        <v>40377.2</v>
      </c>
      <c r="M57" s="303">
        <f t="shared" si="7"/>
        <v>33909.899999999994</v>
      </c>
      <c r="N57" s="359">
        <f t="shared" si="7"/>
        <v>42719.8</v>
      </c>
      <c r="O57" s="359">
        <f t="shared" si="7"/>
        <v>30026.999999999996</v>
      </c>
      <c r="P57" s="359">
        <f t="shared" si="7"/>
        <v>86256.4</v>
      </c>
      <c r="Q57" s="359">
        <f t="shared" si="7"/>
        <v>23058.9</v>
      </c>
      <c r="R57" s="359">
        <f t="shared" si="7"/>
        <v>16847.4</v>
      </c>
      <c r="S57" s="431">
        <f>SUM(S40,S47,S52,S54,S55,S56)</f>
        <v>15321</v>
      </c>
      <c r="T57" s="432">
        <f>SUM(T40,T47,T52,T54,T55,T56)</f>
        <v>14941</v>
      </c>
      <c r="U57" s="431">
        <f t="shared" si="7"/>
        <v>14431</v>
      </c>
      <c r="V57" s="271">
        <f>+P57/O57*100</f>
        <v>287.2627968161988</v>
      </c>
      <c r="W57" s="272" t="s">
        <v>35</v>
      </c>
      <c r="X57" s="188"/>
    </row>
    <row r="58" spans="5:21" ht="12.75">
      <c r="E58" s="91"/>
      <c r="L58" s="92"/>
      <c r="M58" s="304"/>
      <c r="N58" s="360"/>
      <c r="O58" s="360"/>
      <c r="P58" s="360"/>
      <c r="Q58" s="360"/>
      <c r="R58" s="360"/>
      <c r="S58" s="433"/>
      <c r="T58" s="434"/>
      <c r="U58" s="434"/>
    </row>
    <row r="59" spans="13:21" ht="6.75" customHeight="1" thickBot="1">
      <c r="M59" s="304"/>
      <c r="N59" s="360"/>
      <c r="O59" s="360"/>
      <c r="P59" s="360"/>
      <c r="Q59" s="360"/>
      <c r="R59" s="360"/>
      <c r="S59" s="433"/>
      <c r="T59" s="434"/>
      <c r="U59" s="434"/>
    </row>
    <row r="60" spans="1:23" ht="15.75">
      <c r="A60" s="11" t="s">
        <v>12</v>
      </c>
      <c r="B60" s="12" t="s">
        <v>14</v>
      </c>
      <c r="C60" s="13" t="s">
        <v>11</v>
      </c>
      <c r="D60" s="14" t="s">
        <v>10</v>
      </c>
      <c r="E60" s="93" t="s">
        <v>0</v>
      </c>
      <c r="F60" s="16" t="s">
        <v>1</v>
      </c>
      <c r="G60" s="16" t="s">
        <v>2</v>
      </c>
      <c r="H60" s="16" t="s">
        <v>3</v>
      </c>
      <c r="I60" s="94" t="s">
        <v>34</v>
      </c>
      <c r="J60" s="93" t="s">
        <v>42</v>
      </c>
      <c r="K60" s="16" t="s">
        <v>44</v>
      </c>
      <c r="L60" s="16" t="s">
        <v>44</v>
      </c>
      <c r="M60" s="305" t="s">
        <v>44</v>
      </c>
      <c r="N60" s="361" t="s">
        <v>44</v>
      </c>
      <c r="O60" s="361" t="s">
        <v>44</v>
      </c>
      <c r="P60" s="361" t="s">
        <v>78</v>
      </c>
      <c r="Q60" s="361" t="s">
        <v>44</v>
      </c>
      <c r="R60" s="361" t="s">
        <v>85</v>
      </c>
      <c r="S60" s="435" t="s">
        <v>78</v>
      </c>
      <c r="T60" s="436" t="s">
        <v>78</v>
      </c>
      <c r="U60" s="435" t="s">
        <v>78</v>
      </c>
      <c r="V60" s="95" t="s">
        <v>43</v>
      </c>
      <c r="W60" s="96" t="s">
        <v>16</v>
      </c>
    </row>
    <row r="61" spans="1:23" ht="16.5" thickBot="1">
      <c r="A61" s="20"/>
      <c r="B61" s="21" t="s">
        <v>13</v>
      </c>
      <c r="C61" s="22"/>
      <c r="D61" s="23"/>
      <c r="E61" s="97" t="s">
        <v>5</v>
      </c>
      <c r="F61" s="25"/>
      <c r="G61" s="25"/>
      <c r="H61" s="25"/>
      <c r="I61" s="98"/>
      <c r="J61" s="97">
        <v>2005</v>
      </c>
      <c r="K61" s="25">
        <v>2005</v>
      </c>
      <c r="L61" s="25">
        <v>2006</v>
      </c>
      <c r="M61" s="281">
        <v>2007</v>
      </c>
      <c r="N61" s="25">
        <v>2008</v>
      </c>
      <c r="O61" s="25">
        <v>2009</v>
      </c>
      <c r="P61" s="25">
        <v>2010</v>
      </c>
      <c r="Q61" s="25">
        <v>2011</v>
      </c>
      <c r="R61" s="25">
        <v>2012</v>
      </c>
      <c r="S61" s="379">
        <v>2013</v>
      </c>
      <c r="T61" s="380">
        <v>2014</v>
      </c>
      <c r="U61" s="381">
        <v>2015</v>
      </c>
      <c r="V61" s="99" t="s">
        <v>79</v>
      </c>
      <c r="W61" s="100"/>
    </row>
    <row r="62" spans="1:23" ht="17.25" thickBot="1" thickTop="1">
      <c r="A62" s="29" t="s">
        <v>6</v>
      </c>
      <c r="B62" s="30" t="s">
        <v>9</v>
      </c>
      <c r="C62" s="29" t="s">
        <v>6</v>
      </c>
      <c r="D62" s="31" t="s">
        <v>9</v>
      </c>
      <c r="E62" s="101"/>
      <c r="F62" s="33"/>
      <c r="G62" s="34"/>
      <c r="H62" s="34"/>
      <c r="I62" s="102"/>
      <c r="J62" s="103" t="s">
        <v>8</v>
      </c>
      <c r="K62" s="104"/>
      <c r="L62" s="105"/>
      <c r="M62" s="306"/>
      <c r="N62" s="362"/>
      <c r="O62" s="362"/>
      <c r="P62" s="362"/>
      <c r="Q62" s="362"/>
      <c r="R62" s="362"/>
      <c r="S62" s="437"/>
      <c r="T62" s="438"/>
      <c r="U62" s="439"/>
      <c r="V62" s="39"/>
      <c r="W62" s="273" t="s">
        <v>33</v>
      </c>
    </row>
    <row r="63" spans="1:23" ht="13.5" thickTop="1">
      <c r="A63" s="106">
        <v>23</v>
      </c>
      <c r="B63" s="107" t="s">
        <v>37</v>
      </c>
      <c r="C63" s="41">
        <v>231</v>
      </c>
      <c r="D63" s="43" t="s">
        <v>18</v>
      </c>
      <c r="E63" s="108"/>
      <c r="F63" s="109">
        <v>8115</v>
      </c>
      <c r="G63" s="75"/>
      <c r="H63" s="76"/>
      <c r="I63" s="110"/>
      <c r="J63" s="5">
        <v>24477.9</v>
      </c>
      <c r="K63" s="4">
        <v>-27107.9</v>
      </c>
      <c r="L63" s="3">
        <v>15252.9</v>
      </c>
      <c r="M63" s="307">
        <v>-20736.4</v>
      </c>
      <c r="N63" s="363">
        <v>30046</v>
      </c>
      <c r="O63" s="364">
        <v>-146560.8</v>
      </c>
      <c r="P63" s="364">
        <v>146144.5</v>
      </c>
      <c r="Q63" s="364">
        <v>-20392.9</v>
      </c>
      <c r="R63" s="364">
        <v>21019.7</v>
      </c>
      <c r="S63" s="440">
        <f>71933.4+1700+2000</f>
        <v>75633.4</v>
      </c>
      <c r="T63" s="441">
        <v>8232.2</v>
      </c>
      <c r="U63" s="442">
        <v>6931.2</v>
      </c>
      <c r="V63" s="111">
        <f>+P63/O63*100</f>
        <v>-99.71595406138614</v>
      </c>
      <c r="W63" s="112" t="s">
        <v>58</v>
      </c>
    </row>
    <row r="64" spans="1:23" ht="12.75">
      <c r="A64" s="113"/>
      <c r="B64" s="114"/>
      <c r="C64" s="41"/>
      <c r="D64" s="43"/>
      <c r="E64" s="108"/>
      <c r="F64" s="109"/>
      <c r="G64" s="75"/>
      <c r="H64" s="76"/>
      <c r="I64" s="110"/>
      <c r="J64" s="115"/>
      <c r="K64" s="116"/>
      <c r="L64" s="117"/>
      <c r="M64" s="308"/>
      <c r="N64" s="365"/>
      <c r="O64" s="366"/>
      <c r="P64" s="366"/>
      <c r="Q64" s="366"/>
      <c r="R64" s="366"/>
      <c r="S64" s="443"/>
      <c r="T64" s="444"/>
      <c r="U64" s="445"/>
      <c r="V64" s="111"/>
      <c r="W64" s="112"/>
    </row>
    <row r="65" spans="1:23" ht="12.75" hidden="1">
      <c r="A65" s="118"/>
      <c r="B65" s="42"/>
      <c r="C65" s="41">
        <v>231</v>
      </c>
      <c r="D65" s="43" t="s">
        <v>18</v>
      </c>
      <c r="E65" s="108"/>
      <c r="F65" s="109">
        <v>8123</v>
      </c>
      <c r="G65" s="75"/>
      <c r="H65" s="76"/>
      <c r="I65" s="119"/>
      <c r="J65" s="120">
        <v>15000</v>
      </c>
      <c r="K65" s="121">
        <v>0</v>
      </c>
      <c r="L65" s="122">
        <v>30200</v>
      </c>
      <c r="M65" s="309">
        <v>0</v>
      </c>
      <c r="N65" s="367">
        <v>0</v>
      </c>
      <c r="O65" s="367">
        <v>0</v>
      </c>
      <c r="P65" s="368">
        <v>0</v>
      </c>
      <c r="Q65" s="368">
        <v>0</v>
      </c>
      <c r="R65" s="368"/>
      <c r="S65" s="446"/>
      <c r="T65" s="447"/>
      <c r="U65" s="448"/>
      <c r="V65" s="111" t="e">
        <f>+O65/N65*100</f>
        <v>#DIV/0!</v>
      </c>
      <c r="W65" s="112" t="s">
        <v>59</v>
      </c>
    </row>
    <row r="66" spans="1:23" ht="12.75" hidden="1">
      <c r="A66" s="118"/>
      <c r="B66" s="42"/>
      <c r="C66" s="41">
        <v>231</v>
      </c>
      <c r="D66" s="43" t="s">
        <v>18</v>
      </c>
      <c r="E66" s="108"/>
      <c r="F66" s="109">
        <v>8123</v>
      </c>
      <c r="G66" s="75"/>
      <c r="H66" s="76"/>
      <c r="I66" s="119"/>
      <c r="J66" s="120">
        <v>3379.4</v>
      </c>
      <c r="K66" s="121">
        <v>3379.4</v>
      </c>
      <c r="L66" s="122">
        <v>0</v>
      </c>
      <c r="M66" s="309">
        <v>0</v>
      </c>
      <c r="N66" s="367">
        <v>0</v>
      </c>
      <c r="O66" s="367">
        <v>0</v>
      </c>
      <c r="P66" s="368">
        <v>0</v>
      </c>
      <c r="Q66" s="368"/>
      <c r="R66" s="368"/>
      <c r="S66" s="446"/>
      <c r="T66" s="447"/>
      <c r="U66" s="448"/>
      <c r="V66" s="111" t="e">
        <f>+O66/N66*100</f>
        <v>#DIV/0!</v>
      </c>
      <c r="W66" s="112" t="s">
        <v>41</v>
      </c>
    </row>
    <row r="67" spans="1:23" ht="12.75">
      <c r="A67" s="118"/>
      <c r="B67" s="42"/>
      <c r="C67" s="41"/>
      <c r="D67" s="43"/>
      <c r="E67" s="108"/>
      <c r="F67" s="109"/>
      <c r="G67" s="75"/>
      <c r="H67" s="76"/>
      <c r="I67" s="119"/>
      <c r="J67" s="120"/>
      <c r="K67" s="121"/>
      <c r="L67" s="122"/>
      <c r="M67" s="309"/>
      <c r="N67" s="367"/>
      <c r="O67" s="368"/>
      <c r="P67" s="368"/>
      <c r="Q67" s="368"/>
      <c r="R67" s="368"/>
      <c r="S67" s="446"/>
      <c r="T67" s="447"/>
      <c r="U67" s="448"/>
      <c r="V67" s="111"/>
      <c r="W67" s="112"/>
    </row>
    <row r="68" spans="1:23" ht="12.75">
      <c r="A68" s="41"/>
      <c r="B68" s="42"/>
      <c r="C68" s="41">
        <v>231</v>
      </c>
      <c r="D68" s="43" t="s">
        <v>18</v>
      </c>
      <c r="E68" s="108"/>
      <c r="F68" s="109">
        <v>8124</v>
      </c>
      <c r="G68" s="75"/>
      <c r="H68" s="76"/>
      <c r="I68" s="119"/>
      <c r="J68" s="120">
        <v>-3586</v>
      </c>
      <c r="K68" s="123">
        <v>-3586</v>
      </c>
      <c r="L68" s="122">
        <v>-1232</v>
      </c>
      <c r="M68" s="309">
        <v>-1405.2</v>
      </c>
      <c r="N68" s="367">
        <v>-1490</v>
      </c>
      <c r="O68" s="368">
        <v>-1584</v>
      </c>
      <c r="P68" s="368">
        <v>-1680.4</v>
      </c>
      <c r="Q68" s="368">
        <v>-1784.6</v>
      </c>
      <c r="R68" s="368">
        <v>-1894</v>
      </c>
      <c r="S68" s="446">
        <v>-2012</v>
      </c>
      <c r="T68" s="447">
        <v>-2210</v>
      </c>
      <c r="U68" s="448">
        <v>0</v>
      </c>
      <c r="V68" s="111">
        <f>+P68/O68*100</f>
        <v>106.08585858585859</v>
      </c>
      <c r="W68" s="112" t="s">
        <v>70</v>
      </c>
    </row>
    <row r="69" spans="1:23" ht="12.75">
      <c r="A69" s="41"/>
      <c r="B69" s="42"/>
      <c r="C69" s="41">
        <v>231</v>
      </c>
      <c r="D69" s="43" t="s">
        <v>18</v>
      </c>
      <c r="E69" s="108"/>
      <c r="F69" s="109">
        <v>8124</v>
      </c>
      <c r="G69" s="75"/>
      <c r="H69" s="76"/>
      <c r="I69" s="110"/>
      <c r="J69" s="120">
        <v>-3143</v>
      </c>
      <c r="K69" s="121">
        <v>-3142.5</v>
      </c>
      <c r="L69" s="122">
        <v>-4000</v>
      </c>
      <c r="M69" s="309">
        <v>-4000</v>
      </c>
      <c r="N69" s="367">
        <v>-4000</v>
      </c>
      <c r="O69" s="368">
        <v>-7200</v>
      </c>
      <c r="P69" s="368">
        <v>-7200</v>
      </c>
      <c r="Q69" s="368">
        <v>-7200</v>
      </c>
      <c r="R69" s="368">
        <v>-7200</v>
      </c>
      <c r="S69" s="446">
        <v>-7200</v>
      </c>
      <c r="T69" s="447">
        <v>-4133</v>
      </c>
      <c r="U69" s="449">
        <v>0</v>
      </c>
      <c r="V69" s="111">
        <f aca="true" t="shared" si="8" ref="V69:V74">+P69/O69*100</f>
        <v>100</v>
      </c>
      <c r="W69" s="112" t="s">
        <v>89</v>
      </c>
    </row>
    <row r="70" spans="1:23" ht="12.75">
      <c r="A70" s="118"/>
      <c r="B70" s="42"/>
      <c r="C70" s="41">
        <v>231</v>
      </c>
      <c r="D70" s="43" t="s">
        <v>18</v>
      </c>
      <c r="E70" s="108"/>
      <c r="F70" s="109">
        <v>8124</v>
      </c>
      <c r="G70" s="75"/>
      <c r="H70" s="76"/>
      <c r="I70" s="119"/>
      <c r="J70" s="120">
        <v>-5040</v>
      </c>
      <c r="K70" s="123">
        <v>-5040</v>
      </c>
      <c r="L70" s="122">
        <v>-5040</v>
      </c>
      <c r="M70" s="309">
        <v>-5040</v>
      </c>
      <c r="N70" s="367">
        <v>-5040</v>
      </c>
      <c r="O70" s="367">
        <v>-5040</v>
      </c>
      <c r="P70" s="367">
        <v>-5040</v>
      </c>
      <c r="Q70" s="367">
        <v>-5040</v>
      </c>
      <c r="R70" s="368">
        <v>-5040</v>
      </c>
      <c r="S70" s="446">
        <v>-5040</v>
      </c>
      <c r="T70" s="447">
        <v>-5040</v>
      </c>
      <c r="U70" s="449">
        <v>-5040</v>
      </c>
      <c r="V70" s="111">
        <f t="shared" si="8"/>
        <v>100</v>
      </c>
      <c r="W70" s="124" t="s">
        <v>93</v>
      </c>
    </row>
    <row r="71" spans="1:23" ht="12.75">
      <c r="A71" s="118"/>
      <c r="B71" s="42"/>
      <c r="C71" s="41">
        <v>231</v>
      </c>
      <c r="D71" s="43" t="s">
        <v>18</v>
      </c>
      <c r="E71" s="108"/>
      <c r="F71" s="109">
        <v>8124</v>
      </c>
      <c r="G71" s="75"/>
      <c r="H71" s="76"/>
      <c r="I71" s="119"/>
      <c r="J71" s="120">
        <v>0</v>
      </c>
      <c r="K71" s="123">
        <v>0</v>
      </c>
      <c r="L71" s="122">
        <v>-676</v>
      </c>
      <c r="M71" s="309">
        <v>-676</v>
      </c>
      <c r="N71" s="367">
        <v>-676</v>
      </c>
      <c r="O71" s="367">
        <v>-676</v>
      </c>
      <c r="P71" s="368">
        <v>-676</v>
      </c>
      <c r="Q71" s="368">
        <v>0</v>
      </c>
      <c r="R71" s="368">
        <v>0</v>
      </c>
      <c r="S71" s="446">
        <v>0</v>
      </c>
      <c r="T71" s="447">
        <v>0</v>
      </c>
      <c r="U71" s="448">
        <v>0</v>
      </c>
      <c r="V71" s="111">
        <f t="shared" si="8"/>
        <v>100</v>
      </c>
      <c r="W71" s="124" t="s">
        <v>71</v>
      </c>
    </row>
    <row r="72" spans="1:23" ht="12.75">
      <c r="A72" s="118"/>
      <c r="B72" s="42"/>
      <c r="C72" s="41">
        <v>231</v>
      </c>
      <c r="D72" s="43" t="s">
        <v>18</v>
      </c>
      <c r="E72" s="108"/>
      <c r="F72" s="109">
        <v>8124</v>
      </c>
      <c r="G72" s="75"/>
      <c r="H72" s="76"/>
      <c r="I72" s="119"/>
      <c r="J72" s="120">
        <v>0</v>
      </c>
      <c r="K72" s="123">
        <v>0</v>
      </c>
      <c r="L72" s="122">
        <v>-6200</v>
      </c>
      <c r="M72" s="309">
        <v>-2000</v>
      </c>
      <c r="N72" s="367">
        <v>0</v>
      </c>
      <c r="O72" s="368">
        <v>0</v>
      </c>
      <c r="P72" s="368">
        <v>0</v>
      </c>
      <c r="Q72" s="368">
        <v>0</v>
      </c>
      <c r="R72" s="368">
        <v>0</v>
      </c>
      <c r="S72" s="446">
        <v>0</v>
      </c>
      <c r="T72" s="447">
        <v>0</v>
      </c>
      <c r="U72" s="448">
        <v>0</v>
      </c>
      <c r="V72" s="111" t="e">
        <f t="shared" si="8"/>
        <v>#DIV/0!</v>
      </c>
      <c r="W72" s="124" t="s">
        <v>39</v>
      </c>
    </row>
    <row r="73" spans="1:23" ht="12.75">
      <c r="A73" s="118"/>
      <c r="B73" s="42"/>
      <c r="C73" s="41">
        <v>231</v>
      </c>
      <c r="D73" s="43" t="s">
        <v>18</v>
      </c>
      <c r="E73" s="108"/>
      <c r="F73" s="109">
        <v>8124</v>
      </c>
      <c r="G73" s="75"/>
      <c r="H73" s="76"/>
      <c r="I73" s="119"/>
      <c r="J73" s="120">
        <v>0</v>
      </c>
      <c r="K73" s="123">
        <v>0</v>
      </c>
      <c r="L73" s="122">
        <v>-630</v>
      </c>
      <c r="M73" s="309">
        <v>-3780</v>
      </c>
      <c r="N73" s="368">
        <v>-3780</v>
      </c>
      <c r="O73" s="368">
        <v>-3780</v>
      </c>
      <c r="P73" s="368">
        <v>-3780</v>
      </c>
      <c r="Q73" s="368">
        <v>-3780</v>
      </c>
      <c r="R73" s="368">
        <v>-3780</v>
      </c>
      <c r="S73" s="446">
        <v>-3780</v>
      </c>
      <c r="T73" s="447">
        <v>-3110</v>
      </c>
      <c r="U73" s="448">
        <v>0</v>
      </c>
      <c r="V73" s="111">
        <f t="shared" si="8"/>
        <v>100</v>
      </c>
      <c r="W73" s="124" t="s">
        <v>72</v>
      </c>
    </row>
    <row r="74" spans="1:23" ht="12.75">
      <c r="A74" s="125"/>
      <c r="B74" s="126"/>
      <c r="C74" s="127"/>
      <c r="D74" s="128"/>
      <c r="E74" s="129"/>
      <c r="F74" s="130">
        <v>8902</v>
      </c>
      <c r="G74" s="76"/>
      <c r="H74" s="76"/>
      <c r="I74" s="131"/>
      <c r="J74" s="132"/>
      <c r="K74" s="133">
        <v>3.7</v>
      </c>
      <c r="L74" s="134">
        <v>-43.4</v>
      </c>
      <c r="M74" s="310">
        <v>-176.6</v>
      </c>
      <c r="N74" s="369">
        <v>19</v>
      </c>
      <c r="O74" s="369">
        <v>-60.3</v>
      </c>
      <c r="P74" s="369">
        <v>-49.1</v>
      </c>
      <c r="Q74" s="370">
        <v>-31.5</v>
      </c>
      <c r="R74" s="370">
        <v>0</v>
      </c>
      <c r="S74" s="446">
        <v>0</v>
      </c>
      <c r="T74" s="447">
        <v>0</v>
      </c>
      <c r="U74" s="448">
        <v>0</v>
      </c>
      <c r="V74" s="111">
        <f t="shared" si="8"/>
        <v>81.42620232172472</v>
      </c>
      <c r="W74" s="124" t="s">
        <v>74</v>
      </c>
    </row>
    <row r="75" spans="1:23" s="54" customFormat="1" ht="16.5" customHeight="1" thickBot="1">
      <c r="A75" s="135"/>
      <c r="B75" s="136"/>
      <c r="C75" s="135"/>
      <c r="D75" s="137"/>
      <c r="E75" s="138"/>
      <c r="F75" s="139"/>
      <c r="G75" s="139"/>
      <c r="H75" s="140"/>
      <c r="I75" s="141"/>
      <c r="J75" s="142">
        <f>SUM(J67:J73)</f>
        <v>-11769</v>
      </c>
      <c r="K75" s="143">
        <f aca="true" t="shared" si="9" ref="K75:U75">SUM(K67:K74)</f>
        <v>-11764.8</v>
      </c>
      <c r="L75" s="144">
        <f t="shared" si="9"/>
        <v>-17821.4</v>
      </c>
      <c r="M75" s="311">
        <f t="shared" si="9"/>
        <v>-17077.8</v>
      </c>
      <c r="N75" s="371">
        <f t="shared" si="9"/>
        <v>-14967</v>
      </c>
      <c r="O75" s="371">
        <f t="shared" si="9"/>
        <v>-18340.3</v>
      </c>
      <c r="P75" s="371">
        <f t="shared" si="9"/>
        <v>-18425.5</v>
      </c>
      <c r="Q75" s="371">
        <f t="shared" si="9"/>
        <v>-17836.1</v>
      </c>
      <c r="R75" s="371">
        <f t="shared" si="9"/>
        <v>-17914</v>
      </c>
      <c r="S75" s="450">
        <f>SUM(S67:S74)</f>
        <v>-18032</v>
      </c>
      <c r="T75" s="451">
        <f>SUM(T67:T74)</f>
        <v>-14493</v>
      </c>
      <c r="U75" s="452">
        <f t="shared" si="9"/>
        <v>-5040</v>
      </c>
      <c r="V75" s="145">
        <f>+P75/O75*100</f>
        <v>100.46455074344476</v>
      </c>
      <c r="W75" s="374" t="s">
        <v>90</v>
      </c>
    </row>
    <row r="76" spans="1:23" ht="12.75" hidden="1">
      <c r="A76" s="118"/>
      <c r="B76" s="42"/>
      <c r="C76" s="118"/>
      <c r="D76" s="43"/>
      <c r="E76" s="146"/>
      <c r="F76" s="109"/>
      <c r="G76" s="147"/>
      <c r="H76" s="148"/>
      <c r="I76" s="149"/>
      <c r="J76" s="150"/>
      <c r="K76" s="151"/>
      <c r="L76" s="152"/>
      <c r="M76" s="312"/>
      <c r="N76" s="313"/>
      <c r="O76" s="313"/>
      <c r="P76" s="313"/>
      <c r="Q76" s="313"/>
      <c r="R76" s="313"/>
      <c r="S76" s="453"/>
      <c r="T76" s="454"/>
      <c r="U76" s="455"/>
      <c r="V76" s="153"/>
      <c r="W76" s="154" t="s">
        <v>24</v>
      </c>
    </row>
    <row r="77" spans="1:23" ht="12.75" hidden="1">
      <c r="A77" s="41"/>
      <c r="B77" s="42"/>
      <c r="C77" s="41">
        <v>231</v>
      </c>
      <c r="D77" s="43" t="s">
        <v>18</v>
      </c>
      <c r="E77" s="108">
        <v>6330</v>
      </c>
      <c r="F77" s="155">
        <v>5349</v>
      </c>
      <c r="G77" s="156"/>
      <c r="H77" s="76"/>
      <c r="I77" s="110"/>
      <c r="J77" s="157">
        <v>996</v>
      </c>
      <c r="K77" s="158">
        <v>996</v>
      </c>
      <c r="L77" s="159">
        <v>996</v>
      </c>
      <c r="M77" s="314">
        <v>0</v>
      </c>
      <c r="N77" s="287">
        <v>0</v>
      </c>
      <c r="O77" s="287">
        <v>0</v>
      </c>
      <c r="P77" s="287"/>
      <c r="Q77" s="287"/>
      <c r="R77" s="287"/>
      <c r="S77" s="456"/>
      <c r="T77" s="457"/>
      <c r="U77" s="458"/>
      <c r="V77" s="160">
        <v>0</v>
      </c>
      <c r="W77" s="161" t="s">
        <v>19</v>
      </c>
    </row>
    <row r="78" spans="1:23" ht="12.75" hidden="1">
      <c r="A78" s="41"/>
      <c r="B78" s="42"/>
      <c r="C78" s="41">
        <v>236</v>
      </c>
      <c r="D78" s="43" t="s">
        <v>18</v>
      </c>
      <c r="E78" s="108"/>
      <c r="F78" s="155">
        <v>4134</v>
      </c>
      <c r="G78" s="75"/>
      <c r="H78" s="76"/>
      <c r="I78" s="110">
        <v>996</v>
      </c>
      <c r="J78" s="157"/>
      <c r="K78" s="151"/>
      <c r="L78" s="162"/>
      <c r="M78" s="312"/>
      <c r="N78" s="313"/>
      <c r="O78" s="313"/>
      <c r="P78" s="313"/>
      <c r="Q78" s="313"/>
      <c r="R78" s="313"/>
      <c r="S78" s="453"/>
      <c r="T78" s="454"/>
      <c r="U78" s="455"/>
      <c r="V78" s="153"/>
      <c r="W78" s="154" t="s">
        <v>20</v>
      </c>
    </row>
    <row r="79" spans="1:23" ht="12.75" hidden="1">
      <c r="A79" s="41"/>
      <c r="B79" s="42"/>
      <c r="C79" s="41"/>
      <c r="D79" s="43"/>
      <c r="E79" s="163"/>
      <c r="F79" s="155"/>
      <c r="G79" s="75"/>
      <c r="H79" s="76"/>
      <c r="I79" s="119"/>
      <c r="J79" s="164"/>
      <c r="K79" s="151"/>
      <c r="L79" s="162"/>
      <c r="M79" s="312"/>
      <c r="N79" s="313"/>
      <c r="O79" s="313"/>
      <c r="P79" s="313"/>
      <c r="Q79" s="313"/>
      <c r="R79" s="313"/>
      <c r="S79" s="453"/>
      <c r="T79" s="454"/>
      <c r="U79" s="455"/>
      <c r="V79" s="153"/>
      <c r="W79" s="154" t="s">
        <v>40</v>
      </c>
    </row>
    <row r="80" spans="1:23" ht="12.75" hidden="1">
      <c r="A80" s="127"/>
      <c r="B80" s="126"/>
      <c r="C80" s="41"/>
      <c r="D80" s="43"/>
      <c r="E80" s="163"/>
      <c r="F80" s="156"/>
      <c r="G80" s="75"/>
      <c r="H80" s="75"/>
      <c r="I80" s="119"/>
      <c r="J80" s="164"/>
      <c r="K80" s="165"/>
      <c r="L80" s="166"/>
      <c r="M80" s="315"/>
      <c r="N80" s="316"/>
      <c r="O80" s="316"/>
      <c r="P80" s="316"/>
      <c r="Q80" s="316"/>
      <c r="R80" s="316"/>
      <c r="S80" s="459"/>
      <c r="T80" s="460"/>
      <c r="U80" s="461"/>
      <c r="V80" s="167"/>
      <c r="W80" s="168" t="s">
        <v>22</v>
      </c>
    </row>
    <row r="81" spans="1:23" ht="12.75" hidden="1">
      <c r="A81" s="169"/>
      <c r="B81" s="114"/>
      <c r="C81" s="41"/>
      <c r="D81" s="43"/>
      <c r="E81" s="170"/>
      <c r="F81" s="147"/>
      <c r="G81" s="147"/>
      <c r="H81" s="75"/>
      <c r="I81" s="149"/>
      <c r="J81" s="164"/>
      <c r="K81" s="171"/>
      <c r="L81" s="172"/>
      <c r="M81" s="317"/>
      <c r="N81" s="318"/>
      <c r="O81" s="318"/>
      <c r="P81" s="318"/>
      <c r="Q81" s="318"/>
      <c r="R81" s="318"/>
      <c r="S81" s="462"/>
      <c r="T81" s="463"/>
      <c r="U81" s="464"/>
      <c r="V81" s="173"/>
      <c r="W81" s="174" t="s">
        <v>21</v>
      </c>
    </row>
    <row r="82" spans="1:23" ht="13.5" hidden="1" thickBot="1">
      <c r="A82" s="175"/>
      <c r="B82" s="176"/>
      <c r="C82" s="41"/>
      <c r="D82" s="43"/>
      <c r="E82" s="170"/>
      <c r="F82" s="147"/>
      <c r="G82" s="147"/>
      <c r="H82" s="148"/>
      <c r="I82" s="149"/>
      <c r="J82" s="177"/>
      <c r="K82" s="178"/>
      <c r="L82" s="122"/>
      <c r="M82" s="319"/>
      <c r="N82" s="309"/>
      <c r="O82" s="309"/>
      <c r="P82" s="309"/>
      <c r="Q82" s="309"/>
      <c r="R82" s="309"/>
      <c r="S82" s="465"/>
      <c r="T82" s="466"/>
      <c r="U82" s="467"/>
      <c r="V82" s="179"/>
      <c r="W82" s="180" t="s">
        <v>23</v>
      </c>
    </row>
    <row r="83" spans="1:23" s="54" customFormat="1" ht="19.5" customHeight="1" thickBot="1">
      <c r="A83" s="86"/>
      <c r="B83" s="87"/>
      <c r="C83" s="88"/>
      <c r="D83" s="88"/>
      <c r="E83" s="181"/>
      <c r="F83" s="89"/>
      <c r="G83" s="88"/>
      <c r="H83" s="88"/>
      <c r="I83" s="182"/>
      <c r="J83" s="183">
        <f aca="true" t="shared" si="10" ref="J83:U83">SUM(J63:J82)-J77-J75</f>
        <v>31088.300000000003</v>
      </c>
      <c r="K83" s="184">
        <f t="shared" si="10"/>
        <v>-35493.3</v>
      </c>
      <c r="L83" s="184">
        <f t="shared" si="10"/>
        <v>27631.5</v>
      </c>
      <c r="M83" s="320">
        <f t="shared" si="10"/>
        <v>-37814.2</v>
      </c>
      <c r="N83" s="373">
        <f t="shared" si="10"/>
        <v>15079</v>
      </c>
      <c r="O83" s="373">
        <f t="shared" si="10"/>
        <v>-164901.09999999998</v>
      </c>
      <c r="P83" s="373">
        <f t="shared" si="10"/>
        <v>127719</v>
      </c>
      <c r="Q83" s="373">
        <f t="shared" si="10"/>
        <v>-38229</v>
      </c>
      <c r="R83" s="373">
        <f t="shared" si="10"/>
        <v>3105.7000000000007</v>
      </c>
      <c r="S83" s="468">
        <f>SUM(S63:S82)-S77-S75</f>
        <v>57601.399999999994</v>
      </c>
      <c r="T83" s="469">
        <f>SUM(T63:T82)-T77-T75</f>
        <v>-6260.799999999999</v>
      </c>
      <c r="U83" s="470">
        <f t="shared" si="10"/>
        <v>1891.1999999999998</v>
      </c>
      <c r="V83" s="185">
        <f>+P83/O83*100</f>
        <v>-77.45187873216128</v>
      </c>
      <c r="W83" s="90" t="s">
        <v>91</v>
      </c>
    </row>
    <row r="86" spans="8:14" ht="14.25">
      <c r="H86" s="2"/>
      <c r="I86" s="1"/>
      <c r="J86" s="1"/>
      <c r="K86" s="2"/>
      <c r="L86" s="1"/>
      <c r="N86" s="304"/>
    </row>
  </sheetData>
  <sheetProtection/>
  <printOptions/>
  <pageMargins left="0.28" right="0.2755905511811024" top="0.2755905511811024" bottom="0" header="0.7086614173228347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2012-11-05T08:10:09Z</cp:lastPrinted>
  <dcterms:created xsi:type="dcterms:W3CDTF">2003-01-27T16:00:31Z</dcterms:created>
  <dcterms:modified xsi:type="dcterms:W3CDTF">2013-01-03T14:31:48Z</dcterms:modified>
  <cp:category/>
  <cp:version/>
  <cp:contentType/>
  <cp:contentStatus/>
</cp:coreProperties>
</file>