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ORJ 120 - MO 1 " sheetId="1" r:id="rId1"/>
    <sheet name="ORJ 120 - MO 2" sheetId="2" r:id="rId2"/>
  </sheets>
  <definedNames/>
  <calcPr fullCalcOnLoad="1"/>
</workbook>
</file>

<file path=xl/sharedStrings.xml><?xml version="1.0" encoding="utf-8"?>
<sst xmlns="http://schemas.openxmlformats.org/spreadsheetml/2006/main" count="271" uniqueCount="108">
  <si>
    <t>Město Břeclav</t>
  </si>
  <si>
    <t>Rok</t>
  </si>
  <si>
    <t>Měsíc</t>
  </si>
  <si>
    <t xml:space="preserve">        IČO</t>
  </si>
  <si>
    <t>DD</t>
  </si>
  <si>
    <t>03</t>
  </si>
  <si>
    <t>Dne</t>
  </si>
  <si>
    <t>Číslo</t>
  </si>
  <si>
    <t>SÚ</t>
  </si>
  <si>
    <t>AÚ</t>
  </si>
  <si>
    <t>ODD.</t>
  </si>
  <si>
    <t>POL.</t>
  </si>
  <si>
    <t>ZP</t>
  </si>
  <si>
    <t>ÚZ</t>
  </si>
  <si>
    <t>ORJ.</t>
  </si>
  <si>
    <t>ORG.</t>
  </si>
  <si>
    <t>Rozp.</t>
  </si>
  <si>
    <t>Skuteč.</t>
  </si>
  <si>
    <t>Příjmy</t>
  </si>
  <si>
    <t>Výdaje</t>
  </si>
  <si>
    <t xml:space="preserve">                          PODROBNÝ KOMENTÁŘ</t>
  </si>
  <si>
    <t xml:space="preserve">                                                            PODROBNÝ KOMENTÁŘ</t>
  </si>
  <si>
    <t>dokl.</t>
  </si>
  <si>
    <t>PAR.</t>
  </si>
  <si>
    <t>v tis. Kč</t>
  </si>
  <si>
    <t>XXX</t>
  </si>
  <si>
    <t>XX</t>
  </si>
  <si>
    <t>XXXX</t>
  </si>
  <si>
    <t>XXXXX</t>
  </si>
  <si>
    <t>MD</t>
  </si>
  <si>
    <t>D</t>
  </si>
  <si>
    <t>0000</t>
  </si>
  <si>
    <t>08</t>
  </si>
  <si>
    <t>Studená voda</t>
  </si>
  <si>
    <t>Služby telekomunikací a radiokomunikací</t>
  </si>
  <si>
    <t>ZMĚNY ROZPOČTU ORJ 130 - Odbor správy nemovitostí</t>
  </si>
  <si>
    <t>Nákup materiálu jinde nezařazený (na opravy)</t>
  </si>
  <si>
    <t>Služby peněžních ústavů pojištění bytů ve Společenství vlastníků</t>
  </si>
  <si>
    <t>Rozpočet</t>
  </si>
  <si>
    <t>Celkem výdaje</t>
  </si>
  <si>
    <t>120</t>
  </si>
  <si>
    <t xml:space="preserve">Teplo </t>
  </si>
  <si>
    <t xml:space="preserve">Elektrická energie </t>
  </si>
  <si>
    <t>Služby pošt</t>
  </si>
  <si>
    <t xml:space="preserve">Plyn  </t>
  </si>
  <si>
    <t xml:space="preserve">Nákup ostatních služeb </t>
  </si>
  <si>
    <t>121</t>
  </si>
  <si>
    <t>122</t>
  </si>
  <si>
    <t>123</t>
  </si>
  <si>
    <t>124</t>
  </si>
  <si>
    <t>125</t>
  </si>
  <si>
    <t>126</t>
  </si>
  <si>
    <t>127</t>
  </si>
  <si>
    <t>128</t>
  </si>
  <si>
    <t>Ostatní osobní náklady - zavírání a otevírání hřbitovů</t>
  </si>
  <si>
    <t>Sociální pojištění</t>
  </si>
  <si>
    <t>Zdravotní pojištění</t>
  </si>
  <si>
    <t>Nákup mobiliáře - lavičky</t>
  </si>
  <si>
    <t>Nákup materiálu - zámky, cedulky apod.</t>
  </si>
  <si>
    <t>Náklady na úhradu odebrané vody na hřbitovech</t>
  </si>
  <si>
    <t>Náklady na spotřebu el. energie - smuteční obřadní síně</t>
  </si>
  <si>
    <t>Členský poplatek - pohřebnictví, konzultační a právní služby</t>
  </si>
  <si>
    <t>Poskytnuté náhrady na pohřbení nezaopatřených občanů</t>
  </si>
  <si>
    <t>Roční poplatek sdružení pohřebnictví</t>
  </si>
  <si>
    <t>Příkazce operace ORJ 120</t>
  </si>
  <si>
    <t>Správce rozpočtu ORJ 120:</t>
  </si>
  <si>
    <t>Bytové hospodářství</t>
  </si>
  <si>
    <t>Nebytové hospodářství</t>
  </si>
  <si>
    <t>Pohřebnictví</t>
  </si>
  <si>
    <t>Voda (ztráty na vodovodu Poštorná-Hraniční)</t>
  </si>
  <si>
    <t>Nákup ostatních služeb (geometrické plány)</t>
  </si>
  <si>
    <t>Platba daní a poplatků SR (nemovitosti v jiných katastrálních územích)</t>
  </si>
  <si>
    <t>Ostatní neinv.výdaje jinde nezařazené (vrácení přeplatků z minulých let)</t>
  </si>
  <si>
    <t>Náhrady (REXCOM, TEPLO Břeclav)</t>
  </si>
  <si>
    <t>Nájemné za půdu (skládka)</t>
  </si>
  <si>
    <t>Mezisoučet</t>
  </si>
  <si>
    <t>příl. 8/1</t>
  </si>
  <si>
    <t>příl. 8/2</t>
  </si>
  <si>
    <t>Opravy a udržování (v souvislosti se správou vodovodů)</t>
  </si>
  <si>
    <t>Poskytnuté neinvestiční příspěvky a náhrady (spoluúčast pojištění)</t>
  </si>
  <si>
    <t>Ostatní neinvestiční výdaje jinde nezařazené (vratky min.let-vyúčt.nájemníkům)</t>
  </si>
  <si>
    <t>Lokální zásobování teplem - Opravy a udržování - TEPLO s.r.o.</t>
  </si>
  <si>
    <t>Nájemné za půdu (5,41 - Levák,0,68 - PFČR)</t>
  </si>
  <si>
    <t>ORJ 120 - Odbor majetkový - výdaje</t>
  </si>
  <si>
    <t>Skut.</t>
  </si>
  <si>
    <t>Predikce</t>
  </si>
  <si>
    <t>Drobný dlouhodobý hmotný majetek</t>
  </si>
  <si>
    <t>Nákup materiálu jindé nezařazeného</t>
  </si>
  <si>
    <t>Poznámka:</t>
  </si>
  <si>
    <t>Hodnoty ve sl. Rozpočet 2013 a 2014 jsou převzaty ze současně scvháleného rozpočtového výhledu města, je však možné hodnoty upravit dle potřeby</t>
  </si>
  <si>
    <t>Nutno  doplnit predikci r. 2012 (jedná se o odhad skutečnosti za leden až prosinec 2012)</t>
  </si>
  <si>
    <t>Nutno nově navrhnout rozpočet r. 2015</t>
  </si>
  <si>
    <t>Údaje v části "komentář" je nutno zaktualizovat na navržený rozpočet roku 2013. Komentář je třeba hodnotově rozčlenit do jednotlivých významných položek v rámci paragrafového členění.</t>
  </si>
  <si>
    <t>ostatní osobní náklady</t>
  </si>
  <si>
    <t>Opravy a udržování (500tis. SVJ, 505 tis. Byt 2000,  opravy Riegrova,Krátká,Na Zahr.,běžná údržba)</t>
  </si>
  <si>
    <t>Teplo ( v r.2012 navýšení 160 tis. Kč z par.3612/5152 )</t>
  </si>
  <si>
    <t>(r.2012 - z par.3612/5171 převod 660 tis,- Kč - na 3613/5152=160 tis.Kč a 3613/5171=500 tis.Kč)</t>
  </si>
  <si>
    <t>Opravy a udržování  (bezbarier.vstup DŠ,vestibul a vstup  TGM 10, opr.Tržnice I) navýšení.500tis.z par.3612</t>
  </si>
  <si>
    <t>Běžná údržba hřbitovů, nová výsadba- změna - upřesnění účtování pol. 5169 a 5171</t>
  </si>
  <si>
    <t>nájemné (30-Kosina; 40-ÚZSVM; 2,9-Rozsypalovi; 1,1-Lesy ČR; 20-ČD; 5,5-Levák; 0,7-PFČR)</t>
  </si>
  <si>
    <t xml:space="preserve">PFČR-kom.u BILLA; Lesy ČR/, 5510-ČD /Mládežnická, IDS, přednádraží/, 1000 - protipov. opatření, 579-obchvat, </t>
  </si>
  <si>
    <t>Právní a poradenské služby (185 - ZP, 10 - prohl.notáře, 10 )</t>
  </si>
  <si>
    <t>Budovy, haly, stavby- převod prostředků z ORJ 020 - ORS - částka 2 230 tis.Kč. Umoř.nájmu 23 tis.)</t>
  </si>
  <si>
    <t>Nákup služeb - urnové hroby - Břeclav, Stará Břeclav, kácení stromů, nákup služeb dle smlouvy )</t>
  </si>
  <si>
    <t>Ostatní neinvestiční výdaje jinde nezařazené- vratky vyúčt.minulých let</t>
  </si>
  <si>
    <t>Nákup ostat.služeb-platby SVJ 1700,úklid DPS250,revize,BOZP,deratizace,kominíci,odvoz odpadu atd.)</t>
  </si>
  <si>
    <t>2000-zámecké louky, 1376- poz.pod hřištěm Ch.N.Ves,447 -pozemky pod komunikacemi Gagarinova)</t>
  </si>
  <si>
    <t>výkup pozemků (1200-poz. pod komunikacemi a veř. prostranstvím /cyklostezky; ÚZSVM- Rybářské ul.;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</si>
</sst>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 CE"/>
      <family val="0"/>
    </font>
    <font>
      <b/>
      <sz val="11"/>
      <name val="Arial CE"/>
      <family val="2"/>
    </font>
    <font>
      <b/>
      <sz val="10"/>
      <name val="Arial CE"/>
      <family val="0"/>
    </font>
    <font>
      <sz val="12"/>
      <name val="Arial CE"/>
      <family val="2"/>
    </font>
    <font>
      <b/>
      <sz val="12"/>
      <name val="Arial CE"/>
      <family val="0"/>
    </font>
    <font>
      <sz val="10"/>
      <name val="Arial CE"/>
      <family val="2"/>
    </font>
    <font>
      <sz val="11"/>
      <name val="Arial CE"/>
      <family val="2"/>
    </font>
    <font>
      <sz val="11"/>
      <name val="Arial"/>
      <family val="2"/>
    </font>
    <font>
      <sz val="8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 CE"/>
      <family val="0"/>
    </font>
    <font>
      <sz val="16"/>
      <name val="Arial CE"/>
      <family val="2"/>
    </font>
    <font>
      <sz val="16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i/>
      <sz val="10"/>
      <name val="Arial CE"/>
      <family val="0"/>
    </font>
    <font>
      <b/>
      <i/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medium"/>
      <right style="medium"/>
      <top style="thin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/>
      <right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/>
      <bottom style="double"/>
    </border>
    <border>
      <left/>
      <right style="medium"/>
      <top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thin"/>
      <right style="medium"/>
      <top/>
      <bottom style="double"/>
    </border>
    <border>
      <left style="medium"/>
      <right style="medium"/>
      <top/>
      <bottom style="double"/>
    </border>
    <border>
      <left/>
      <right/>
      <top/>
      <bottom style="double"/>
    </border>
    <border>
      <left style="medium"/>
      <right/>
      <top/>
      <bottom style="double"/>
    </border>
    <border>
      <left style="medium"/>
      <right style="thin"/>
      <top style="thin"/>
      <bottom style="double"/>
    </border>
    <border>
      <left style="thin"/>
      <right style="medium"/>
      <top style="double"/>
      <bottom style="double"/>
    </border>
    <border>
      <left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medium"/>
      <top style="thin"/>
      <bottom style="double"/>
    </border>
    <border>
      <left/>
      <right style="medium"/>
      <top style="thin"/>
      <bottom style="double"/>
    </border>
    <border>
      <left style="medium"/>
      <right style="medium"/>
      <top style="thin"/>
      <bottom style="double"/>
    </border>
    <border>
      <left/>
      <right/>
      <top style="double"/>
      <bottom style="double"/>
    </border>
    <border>
      <left style="medium"/>
      <right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thin"/>
      <top style="thin"/>
      <bottom>
        <color indexed="63"/>
      </bottom>
    </border>
    <border>
      <left/>
      <right style="medium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/>
      <top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/>
      <top>
        <color indexed="63"/>
      </top>
      <bottom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49" fontId="7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right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164" fontId="8" fillId="0" borderId="11" xfId="0" applyNumberFormat="1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49" fontId="0" fillId="0" borderId="15" xfId="0" applyNumberFormat="1" applyFont="1" applyFill="1" applyBorder="1" applyAlignment="1">
      <alignment horizontal="right"/>
    </xf>
    <xf numFmtId="49" fontId="0" fillId="0" borderId="15" xfId="0" applyNumberForma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49" fontId="7" fillId="0" borderId="18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3" fontId="9" fillId="0" borderId="20" xfId="0" applyNumberFormat="1" applyFont="1" applyFill="1" applyBorder="1" applyAlignment="1">
      <alignment/>
    </xf>
    <xf numFmtId="164" fontId="0" fillId="0" borderId="20" xfId="0" applyNumberFormat="1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164" fontId="9" fillId="0" borderId="11" xfId="0" applyNumberFormat="1" applyFont="1" applyFill="1" applyBorder="1" applyAlignment="1">
      <alignment/>
    </xf>
    <xf numFmtId="0" fontId="19" fillId="0" borderId="16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3" fontId="18" fillId="0" borderId="20" xfId="0" applyNumberFormat="1" applyFont="1" applyFill="1" applyBorder="1" applyAlignment="1">
      <alignment/>
    </xf>
    <xf numFmtId="164" fontId="7" fillId="0" borderId="20" xfId="0" applyNumberFormat="1" applyFont="1" applyFill="1" applyBorder="1" applyAlignment="1">
      <alignment/>
    </xf>
    <xf numFmtId="164" fontId="7" fillId="0" borderId="11" xfId="0" applyNumberFormat="1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164" fontId="18" fillId="0" borderId="22" xfId="0" applyNumberFormat="1" applyFont="1" applyFill="1" applyBorder="1" applyAlignment="1">
      <alignment/>
    </xf>
    <xf numFmtId="164" fontId="18" fillId="0" borderId="11" xfId="0" applyNumberFormat="1" applyFont="1" applyFill="1" applyBorder="1" applyAlignment="1">
      <alignment/>
    </xf>
    <xf numFmtId="49" fontId="0" fillId="0" borderId="15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right"/>
    </xf>
    <xf numFmtId="49" fontId="7" fillId="0" borderId="11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0" fontId="7" fillId="0" borderId="23" xfId="0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 horizontal="right"/>
    </xf>
    <xf numFmtId="4" fontId="0" fillId="0" borderId="24" xfId="0" applyNumberFormat="1" applyFont="1" applyFill="1" applyBorder="1" applyAlignment="1">
      <alignment/>
    </xf>
    <xf numFmtId="4" fontId="7" fillId="0" borderId="20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0" fontId="7" fillId="0" borderId="25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7" xfId="0" applyFont="1" applyFill="1" applyBorder="1" applyAlignment="1">
      <alignment horizontal="right"/>
    </xf>
    <xf numFmtId="4" fontId="0" fillId="0" borderId="16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8" fillId="0" borderId="0" xfId="0" applyFont="1" applyFill="1" applyAlignment="1">
      <alignment horizontal="right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/>
    </xf>
    <xf numFmtId="0" fontId="4" fillId="0" borderId="3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3" fillId="0" borderId="32" xfId="0" applyFont="1" applyFill="1" applyBorder="1" applyAlignment="1">
      <alignment/>
    </xf>
    <xf numFmtId="49" fontId="3" fillId="0" borderId="33" xfId="0" applyNumberFormat="1" applyFont="1" applyFill="1" applyBorder="1" applyAlignment="1">
      <alignment horizontal="right"/>
    </xf>
    <xf numFmtId="0" fontId="3" fillId="0" borderId="34" xfId="0" applyFont="1" applyFill="1" applyBorder="1" applyAlignment="1">
      <alignment/>
    </xf>
    <xf numFmtId="49" fontId="3" fillId="0" borderId="35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37" xfId="0" applyFont="1" applyFill="1" applyBorder="1" applyAlignment="1">
      <alignment/>
    </xf>
    <xf numFmtId="0" fontId="0" fillId="0" borderId="38" xfId="0" applyFill="1" applyBorder="1" applyAlignment="1">
      <alignment/>
    </xf>
    <xf numFmtId="0" fontId="4" fillId="0" borderId="46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0" fillId="0" borderId="48" xfId="0" applyFill="1" applyBorder="1" applyAlignment="1">
      <alignment/>
    </xf>
    <xf numFmtId="0" fontId="7" fillId="0" borderId="55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7" fillId="0" borderId="57" xfId="0" applyFont="1" applyFill="1" applyBorder="1" applyAlignment="1">
      <alignment horizontal="center"/>
    </xf>
    <xf numFmtId="0" fontId="7" fillId="0" borderId="58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60" xfId="0" applyFont="1" applyFill="1" applyBorder="1" applyAlignment="1">
      <alignment horizontal="center"/>
    </xf>
    <xf numFmtId="0" fontId="7" fillId="0" borderId="61" xfId="0" applyFont="1" applyFill="1" applyBorder="1" applyAlignment="1">
      <alignment horizontal="center"/>
    </xf>
    <xf numFmtId="0" fontId="7" fillId="0" borderId="62" xfId="0" applyFont="1" applyFill="1" applyBorder="1" applyAlignment="1">
      <alignment horizontal="center"/>
    </xf>
    <xf numFmtId="3" fontId="4" fillId="0" borderId="63" xfId="0" applyNumberFormat="1" applyFont="1" applyFill="1" applyBorder="1" applyAlignment="1">
      <alignment horizontal="center"/>
    </xf>
    <xf numFmtId="3" fontId="4" fillId="0" borderId="52" xfId="0" applyNumberFormat="1" applyFont="1" applyFill="1" applyBorder="1" applyAlignment="1">
      <alignment horizontal="center"/>
    </xf>
    <xf numFmtId="0" fontId="4" fillId="0" borderId="64" xfId="0" applyFont="1" applyFill="1" applyBorder="1" applyAlignment="1">
      <alignment horizontal="center"/>
    </xf>
    <xf numFmtId="0" fontId="4" fillId="0" borderId="65" xfId="0" applyFont="1" applyFill="1" applyBorder="1" applyAlignment="1">
      <alignment horizontal="center"/>
    </xf>
    <xf numFmtId="0" fontId="6" fillId="0" borderId="66" xfId="0" applyFont="1" applyFill="1" applyBorder="1" applyAlignment="1">
      <alignment horizontal="center"/>
    </xf>
    <xf numFmtId="0" fontId="0" fillId="0" borderId="53" xfId="0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0" fontId="12" fillId="0" borderId="16" xfId="0" applyFont="1" applyFill="1" applyBorder="1" applyAlignment="1">
      <alignment/>
    </xf>
    <xf numFmtId="4" fontId="16" fillId="0" borderId="16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4" fontId="16" fillId="0" borderId="15" xfId="0" applyNumberFormat="1" applyFont="1" applyFill="1" applyBorder="1" applyAlignment="1">
      <alignment/>
    </xf>
    <xf numFmtId="49" fontId="0" fillId="0" borderId="10" xfId="0" applyNumberForma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49" fontId="0" fillId="0" borderId="16" xfId="0" applyNumberFormat="1" applyFont="1" applyFill="1" applyBorder="1" applyAlignment="1">
      <alignment horizontal="right"/>
    </xf>
    <xf numFmtId="3" fontId="18" fillId="0" borderId="14" xfId="0" applyNumberFormat="1" applyFont="1" applyFill="1" applyBorder="1" applyAlignment="1">
      <alignment/>
    </xf>
    <xf numFmtId="4" fontId="17" fillId="0" borderId="16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4" fontId="0" fillId="0" borderId="19" xfId="0" applyNumberFormat="1" applyFont="1" applyFill="1" applyBorder="1" applyAlignment="1">
      <alignment horizontal="left"/>
    </xf>
    <xf numFmtId="0" fontId="0" fillId="0" borderId="2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4" fontId="0" fillId="0" borderId="22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4" fontId="0" fillId="0" borderId="16" xfId="0" applyNumberFormat="1" applyFont="1" applyFill="1" applyBorder="1" applyAlignment="1">
      <alignment horizontal="left"/>
    </xf>
    <xf numFmtId="164" fontId="20" fillId="0" borderId="11" xfId="0" applyNumberFormat="1" applyFont="1" applyFill="1" applyBorder="1" applyAlignment="1">
      <alignment/>
    </xf>
    <xf numFmtId="0" fontId="0" fillId="0" borderId="67" xfId="0" applyFont="1" applyFill="1" applyBorder="1" applyAlignment="1">
      <alignment/>
    </xf>
    <xf numFmtId="49" fontId="0" fillId="0" borderId="68" xfId="0" applyNumberFormat="1" applyFont="1" applyFill="1" applyBorder="1" applyAlignment="1">
      <alignment horizontal="right"/>
    </xf>
    <xf numFmtId="49" fontId="0" fillId="0" borderId="68" xfId="0" applyNumberForma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69" xfId="0" applyFont="1" applyFill="1" applyBorder="1" applyAlignment="1">
      <alignment horizontal="right"/>
    </xf>
    <xf numFmtId="4" fontId="0" fillId="0" borderId="68" xfId="0" applyNumberFormat="1" applyFont="1" applyFill="1" applyBorder="1" applyAlignment="1">
      <alignment horizontal="right"/>
    </xf>
    <xf numFmtId="4" fontId="0" fillId="0" borderId="70" xfId="0" applyNumberFormat="1" applyFont="1" applyFill="1" applyBorder="1" applyAlignment="1">
      <alignment/>
    </xf>
    <xf numFmtId="4" fontId="0" fillId="0" borderId="71" xfId="0" applyNumberFormat="1" applyFont="1" applyFill="1" applyBorder="1" applyAlignment="1">
      <alignment/>
    </xf>
    <xf numFmtId="4" fontId="0" fillId="0" borderId="72" xfId="0" applyNumberFormat="1" applyFont="1" applyFill="1" applyBorder="1" applyAlignment="1">
      <alignment/>
    </xf>
    <xf numFmtId="3" fontId="18" fillId="0" borderId="72" xfId="0" applyNumberFormat="1" applyFont="1" applyFill="1" applyBorder="1" applyAlignment="1">
      <alignment/>
    </xf>
    <xf numFmtId="164" fontId="18" fillId="0" borderId="12" xfId="0" applyNumberFormat="1" applyFont="1" applyFill="1" applyBorder="1" applyAlignment="1">
      <alignment/>
    </xf>
    <xf numFmtId="4" fontId="16" fillId="0" borderId="73" xfId="0" applyNumberFormat="1" applyFont="1" applyFill="1" applyBorder="1" applyAlignment="1">
      <alignment/>
    </xf>
    <xf numFmtId="0" fontId="0" fillId="0" borderId="74" xfId="0" applyFont="1" applyFill="1" applyBorder="1" applyAlignment="1">
      <alignment/>
    </xf>
    <xf numFmtId="49" fontId="0" fillId="0" borderId="75" xfId="0" applyNumberFormat="1" applyFont="1" applyFill="1" applyBorder="1" applyAlignment="1">
      <alignment horizontal="right"/>
    </xf>
    <xf numFmtId="49" fontId="0" fillId="0" borderId="75" xfId="0" applyNumberFormat="1" applyFill="1" applyBorder="1" applyAlignment="1">
      <alignment horizontal="right"/>
    </xf>
    <xf numFmtId="0" fontId="0" fillId="0" borderId="76" xfId="0" applyFont="1" applyFill="1" applyBorder="1" applyAlignment="1">
      <alignment/>
    </xf>
    <xf numFmtId="0" fontId="0" fillId="0" borderId="77" xfId="0" applyFont="1" applyFill="1" applyBorder="1" applyAlignment="1">
      <alignment/>
    </xf>
    <xf numFmtId="0" fontId="0" fillId="0" borderId="77" xfId="0" applyFont="1" applyFill="1" applyBorder="1" applyAlignment="1">
      <alignment/>
    </xf>
    <xf numFmtId="0" fontId="7" fillId="0" borderId="77" xfId="0" applyFont="1" applyFill="1" applyBorder="1" applyAlignment="1">
      <alignment horizontal="right"/>
    </xf>
    <xf numFmtId="49" fontId="7" fillId="0" borderId="77" xfId="0" applyNumberFormat="1" applyFont="1" applyFill="1" applyBorder="1" applyAlignment="1">
      <alignment horizontal="right"/>
    </xf>
    <xf numFmtId="0" fontId="0" fillId="0" borderId="78" xfId="0" applyFont="1" applyFill="1" applyBorder="1" applyAlignment="1">
      <alignment horizontal="right"/>
    </xf>
    <xf numFmtId="4" fontId="0" fillId="0" borderId="75" xfId="0" applyNumberFormat="1" applyFont="1" applyFill="1" applyBorder="1" applyAlignment="1">
      <alignment horizontal="right"/>
    </xf>
    <xf numFmtId="4" fontId="0" fillId="0" borderId="79" xfId="0" applyNumberFormat="1" applyFont="1" applyFill="1" applyBorder="1" applyAlignment="1">
      <alignment/>
    </xf>
    <xf numFmtId="4" fontId="0" fillId="0" borderId="80" xfId="0" applyNumberFormat="1" applyFont="1" applyFill="1" applyBorder="1" applyAlignment="1">
      <alignment/>
    </xf>
    <xf numFmtId="3" fontId="18" fillId="0" borderId="80" xfId="0" applyNumberFormat="1" applyFont="1" applyFill="1" applyBorder="1" applyAlignment="1">
      <alignment/>
    </xf>
    <xf numFmtId="164" fontId="18" fillId="0" borderId="77" xfId="0" applyNumberFormat="1" applyFont="1" applyFill="1" applyBorder="1" applyAlignment="1">
      <alignment/>
    </xf>
    <xf numFmtId="4" fontId="17" fillId="0" borderId="75" xfId="0" applyNumberFormat="1" applyFont="1" applyFill="1" applyBorder="1" applyAlignment="1">
      <alignment/>
    </xf>
    <xf numFmtId="0" fontId="0" fillId="0" borderId="81" xfId="0" applyFont="1" applyFill="1" applyBorder="1" applyAlignment="1">
      <alignment/>
    </xf>
    <xf numFmtId="0" fontId="7" fillId="0" borderId="82" xfId="0" applyFont="1" applyFill="1" applyBorder="1" applyAlignment="1">
      <alignment horizontal="right"/>
    </xf>
    <xf numFmtId="49" fontId="7" fillId="0" borderId="83" xfId="0" applyNumberFormat="1" applyFont="1" applyFill="1" applyBorder="1" applyAlignment="1">
      <alignment horizontal="right"/>
    </xf>
    <xf numFmtId="0" fontId="0" fillId="0" borderId="24" xfId="0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18" fillId="0" borderId="84" xfId="0" applyNumberFormat="1" applyFont="1" applyFill="1" applyBorder="1" applyAlignment="1">
      <alignment/>
    </xf>
    <xf numFmtId="0" fontId="6" fillId="33" borderId="45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/>
    </xf>
    <xf numFmtId="164" fontId="9" fillId="33" borderId="11" xfId="0" applyNumberFormat="1" applyFont="1" applyFill="1" applyBorder="1" applyAlignment="1">
      <alignment/>
    </xf>
    <xf numFmtId="164" fontId="8" fillId="33" borderId="11" xfId="0" applyNumberFormat="1" applyFont="1" applyFill="1" applyBorder="1" applyAlignment="1">
      <alignment/>
    </xf>
    <xf numFmtId="164" fontId="18" fillId="33" borderId="11" xfId="0" applyNumberFormat="1" applyFont="1" applyFill="1" applyBorder="1" applyAlignment="1">
      <alignment/>
    </xf>
    <xf numFmtId="164" fontId="0" fillId="33" borderId="11" xfId="0" applyNumberFormat="1" applyFont="1" applyFill="1" applyBorder="1" applyAlignment="1">
      <alignment/>
    </xf>
    <xf numFmtId="0" fontId="4" fillId="33" borderId="66" xfId="0" applyFont="1" applyFill="1" applyBorder="1" applyAlignment="1">
      <alignment horizontal="center"/>
    </xf>
    <xf numFmtId="164" fontId="18" fillId="33" borderId="12" xfId="0" applyNumberFormat="1" applyFont="1" applyFill="1" applyBorder="1" applyAlignment="1">
      <alignment/>
    </xf>
    <xf numFmtId="164" fontId="18" fillId="33" borderId="77" xfId="0" applyNumberFormat="1" applyFont="1" applyFill="1" applyBorder="1" applyAlignment="1">
      <alignment/>
    </xf>
    <xf numFmtId="0" fontId="6" fillId="0" borderId="8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/>
    </xf>
    <xf numFmtId="164" fontId="9" fillId="0" borderId="14" xfId="0" applyNumberFormat="1" applyFont="1" applyFill="1" applyBorder="1" applyAlignment="1">
      <alignment/>
    </xf>
    <xf numFmtId="164" fontId="8" fillId="0" borderId="14" xfId="0" applyNumberFormat="1" applyFont="1" applyFill="1" applyBorder="1" applyAlignment="1">
      <alignment/>
    </xf>
    <xf numFmtId="164" fontId="18" fillId="0" borderId="14" xfId="0" applyNumberFormat="1" applyFont="1" applyFill="1" applyBorder="1" applyAlignment="1">
      <alignment/>
    </xf>
    <xf numFmtId="164" fontId="0" fillId="0" borderId="14" xfId="0" applyNumberFormat="1" applyFont="1" applyFill="1" applyBorder="1" applyAlignment="1">
      <alignment/>
    </xf>
    <xf numFmtId="0" fontId="6" fillId="33" borderId="86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7" fillId="33" borderId="62" xfId="0" applyFont="1" applyFill="1" applyBorder="1" applyAlignment="1">
      <alignment horizontal="center"/>
    </xf>
    <xf numFmtId="4" fontId="0" fillId="33" borderId="15" xfId="0" applyNumberFormat="1" applyFont="1" applyFill="1" applyBorder="1" applyAlignment="1">
      <alignment/>
    </xf>
    <xf numFmtId="164" fontId="9" fillId="33" borderId="15" xfId="0" applyNumberFormat="1" applyFont="1" applyFill="1" applyBorder="1" applyAlignment="1">
      <alignment/>
    </xf>
    <xf numFmtId="164" fontId="8" fillId="33" borderId="15" xfId="0" applyNumberFormat="1" applyFont="1" applyFill="1" applyBorder="1" applyAlignment="1">
      <alignment/>
    </xf>
    <xf numFmtId="164" fontId="18" fillId="33" borderId="16" xfId="0" applyNumberFormat="1" applyFont="1" applyFill="1" applyBorder="1" applyAlignment="1">
      <alignment/>
    </xf>
    <xf numFmtId="164" fontId="0" fillId="33" borderId="15" xfId="0" applyNumberFormat="1" applyFont="1" applyFill="1" applyBorder="1" applyAlignment="1">
      <alignment/>
    </xf>
    <xf numFmtId="164" fontId="9" fillId="33" borderId="16" xfId="0" applyNumberFormat="1" applyFont="1" applyFill="1" applyBorder="1" applyAlignment="1">
      <alignment/>
    </xf>
    <xf numFmtId="164" fontId="8" fillId="33" borderId="16" xfId="0" applyNumberFormat="1" applyFont="1" applyFill="1" applyBorder="1" applyAlignment="1">
      <alignment/>
    </xf>
    <xf numFmtId="164" fontId="18" fillId="33" borderId="15" xfId="0" applyNumberFormat="1" applyFont="1" applyFill="1" applyBorder="1" applyAlignment="1">
      <alignment/>
    </xf>
    <xf numFmtId="164" fontId="18" fillId="33" borderId="23" xfId="0" applyNumberFormat="1" applyFont="1" applyFill="1" applyBorder="1" applyAlignment="1">
      <alignment/>
    </xf>
    <xf numFmtId="0" fontId="7" fillId="33" borderId="59" xfId="0" applyFont="1" applyFill="1" applyBorder="1" applyAlignment="1">
      <alignment horizontal="center"/>
    </xf>
    <xf numFmtId="164" fontId="9" fillId="33" borderId="21" xfId="0" applyNumberFormat="1" applyFont="1" applyFill="1" applyBorder="1" applyAlignment="1">
      <alignment/>
    </xf>
    <xf numFmtId="164" fontId="8" fillId="33" borderId="21" xfId="0" applyNumberFormat="1" applyFont="1" applyFill="1" applyBorder="1" applyAlignment="1">
      <alignment/>
    </xf>
    <xf numFmtId="164" fontId="0" fillId="33" borderId="21" xfId="0" applyNumberFormat="1" applyFont="1" applyFill="1" applyBorder="1" applyAlignment="1">
      <alignment/>
    </xf>
    <xf numFmtId="164" fontId="18" fillId="33" borderId="21" xfId="0" applyNumberFormat="1" applyFont="1" applyFill="1" applyBorder="1" applyAlignment="1">
      <alignment/>
    </xf>
    <xf numFmtId="0" fontId="6" fillId="0" borderId="87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164" fontId="20" fillId="0" borderId="22" xfId="0" applyNumberFormat="1" applyFont="1" applyFill="1" applyBorder="1" applyAlignment="1">
      <alignment/>
    </xf>
    <xf numFmtId="164" fontId="18" fillId="0" borderId="18" xfId="0" applyNumberFormat="1" applyFont="1" applyFill="1" applyBorder="1" applyAlignment="1">
      <alignment/>
    </xf>
    <xf numFmtId="4" fontId="0" fillId="33" borderId="88" xfId="0" applyNumberFormat="1" applyFont="1" applyFill="1" applyBorder="1" applyAlignment="1">
      <alignment/>
    </xf>
    <xf numFmtId="164" fontId="0" fillId="33" borderId="16" xfId="0" applyNumberFormat="1" applyFont="1" applyFill="1" applyBorder="1" applyAlignment="1">
      <alignment/>
    </xf>
    <xf numFmtId="164" fontId="18" fillId="33" borderId="68" xfId="0" applyNumberFormat="1" applyFont="1" applyFill="1" applyBorder="1" applyAlignment="1">
      <alignment/>
    </xf>
    <xf numFmtId="164" fontId="18" fillId="33" borderId="89" xfId="0" applyNumberFormat="1" applyFont="1" applyFill="1" applyBorder="1" applyAlignment="1">
      <alignment/>
    </xf>
    <xf numFmtId="0" fontId="4" fillId="0" borderId="58" xfId="0" applyFont="1" applyFill="1" applyBorder="1" applyAlignment="1">
      <alignment horizontal="center"/>
    </xf>
    <xf numFmtId="0" fontId="4" fillId="33" borderId="58" xfId="0" applyFont="1" applyFill="1" applyBorder="1" applyAlignment="1">
      <alignment horizontal="center"/>
    </xf>
    <xf numFmtId="164" fontId="18" fillId="33" borderId="8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6"/>
  <sheetViews>
    <sheetView zoomScale="90" zoomScaleNormal="90" zoomScalePageLayoutView="0" workbookViewId="0" topLeftCell="A7">
      <selection activeCell="U70" sqref="U70"/>
    </sheetView>
  </sheetViews>
  <sheetFormatPr defaultColWidth="9.140625" defaultRowHeight="12.75"/>
  <cols>
    <col min="1" max="1" width="5.140625" style="66" customWidth="1"/>
    <col min="2" max="2" width="5.7109375" style="66" customWidth="1"/>
    <col min="3" max="3" width="7.140625" style="66" customWidth="1"/>
    <col min="4" max="4" width="6.421875" style="66" customWidth="1"/>
    <col min="5" max="5" width="6.7109375" style="66" customWidth="1"/>
    <col min="6" max="6" width="7.7109375" style="66" customWidth="1"/>
    <col min="7" max="7" width="5.7109375" style="66" customWidth="1"/>
    <col min="8" max="8" width="7.57421875" style="66" customWidth="1"/>
    <col min="9" max="9" width="5.7109375" style="66" customWidth="1"/>
    <col min="10" max="10" width="7.421875" style="66" customWidth="1"/>
    <col min="11" max="11" width="12.421875" style="66" hidden="1" customWidth="1"/>
    <col min="12" max="12" width="12.7109375" style="66" hidden="1" customWidth="1"/>
    <col min="13" max="13" width="13.421875" style="66" hidden="1" customWidth="1"/>
    <col min="14" max="14" width="13.57421875" style="66" hidden="1" customWidth="1"/>
    <col min="15" max="15" width="10.00390625" style="66" hidden="1" customWidth="1"/>
    <col min="16" max="16" width="13.421875" style="66" hidden="1" customWidth="1"/>
    <col min="17" max="21" width="13.421875" style="66" customWidth="1"/>
    <col min="22" max="22" width="92.00390625" style="66" customWidth="1"/>
    <col min="23" max="23" width="6.00390625" style="66" hidden="1" customWidth="1"/>
    <col min="24" max="25" width="9.140625" style="66" customWidth="1"/>
    <col min="26" max="26" width="3.140625" style="66" customWidth="1"/>
    <col min="27" max="27" width="9.140625" style="66" hidden="1" customWidth="1"/>
    <col min="28" max="28" width="3.8515625" style="66" hidden="1" customWidth="1"/>
    <col min="29" max="31" width="9.140625" style="66" hidden="1" customWidth="1"/>
    <col min="32" max="32" width="4.8515625" style="66" hidden="1" customWidth="1"/>
    <col min="33" max="34" width="9.140625" style="66" hidden="1" customWidth="1"/>
    <col min="35" max="16384" width="9.140625" style="66" customWidth="1"/>
  </cols>
  <sheetData>
    <row r="1" spans="1:7" s="103" customFormat="1" ht="5.25" customHeight="1">
      <c r="A1" s="102"/>
      <c r="B1" s="102"/>
      <c r="C1" s="102"/>
      <c r="D1" s="102"/>
      <c r="F1" s="102"/>
      <c r="G1" s="102"/>
    </row>
    <row r="2" spans="1:7" s="103" customFormat="1" ht="9" customHeight="1">
      <c r="A2" s="102"/>
      <c r="B2" s="102"/>
      <c r="C2" s="102"/>
      <c r="D2" s="102"/>
      <c r="E2" s="102"/>
      <c r="F2" s="102"/>
      <c r="G2" s="102"/>
    </row>
    <row r="3" spans="1:22" ht="18">
      <c r="A3" s="102" t="s">
        <v>0</v>
      </c>
      <c r="E3" s="104" t="s">
        <v>83</v>
      </c>
      <c r="V3" s="105" t="s">
        <v>76</v>
      </c>
    </row>
    <row r="4" spans="1:22" ht="15.75" hidden="1" thickBot="1">
      <c r="A4" s="1"/>
      <c r="B4" s="1"/>
      <c r="C4" s="1"/>
      <c r="D4" s="1"/>
      <c r="E4" s="106" t="s">
        <v>1</v>
      </c>
      <c r="F4" s="107" t="s">
        <v>2</v>
      </c>
      <c r="G4" s="108" t="s">
        <v>3</v>
      </c>
      <c r="H4" s="108"/>
      <c r="I4" s="109" t="s">
        <v>4</v>
      </c>
      <c r="J4" s="2"/>
      <c r="K4" s="2"/>
      <c r="L4" s="2"/>
      <c r="M4" s="3"/>
      <c r="N4" s="3"/>
      <c r="O4" s="110"/>
      <c r="P4" s="110"/>
      <c r="Q4" s="110"/>
      <c r="R4" s="110"/>
      <c r="S4" s="110"/>
      <c r="T4" s="110"/>
      <c r="U4" s="110"/>
      <c r="V4" s="110"/>
    </row>
    <row r="5" spans="1:22" ht="22.5" customHeight="1" hidden="1" thickBot="1" thickTop="1">
      <c r="A5" s="7"/>
      <c r="B5" s="7"/>
      <c r="C5" s="7"/>
      <c r="D5" s="7"/>
      <c r="E5" s="111">
        <v>2010</v>
      </c>
      <c r="F5" s="112" t="s">
        <v>32</v>
      </c>
      <c r="G5" s="113"/>
      <c r="H5" s="113">
        <v>283061</v>
      </c>
      <c r="I5" s="114" t="s">
        <v>5</v>
      </c>
      <c r="J5" s="110"/>
      <c r="K5" s="110"/>
      <c r="L5" s="110"/>
      <c r="M5" s="115" t="s">
        <v>35</v>
      </c>
      <c r="N5" s="115"/>
      <c r="O5" s="115"/>
      <c r="P5" s="115"/>
      <c r="Q5" s="115"/>
      <c r="R5" s="115"/>
      <c r="S5" s="115"/>
      <c r="T5" s="115"/>
      <c r="U5" s="115"/>
      <c r="V5" s="115"/>
    </row>
    <row r="6" spans="1:22" s="123" customFormat="1" ht="22.5" customHeight="1" hidden="1">
      <c r="A6" s="116"/>
      <c r="B6" s="116"/>
      <c r="C6" s="116"/>
      <c r="D6" s="116"/>
      <c r="E6" s="117"/>
      <c r="F6" s="118"/>
      <c r="G6" s="119"/>
      <c r="H6" s="119"/>
      <c r="I6" s="120"/>
      <c r="J6" s="121"/>
      <c r="K6" s="121"/>
      <c r="L6" s="121"/>
      <c r="M6" s="122"/>
      <c r="N6" s="122"/>
      <c r="O6" s="122"/>
      <c r="P6" s="122"/>
      <c r="Q6" s="122"/>
      <c r="R6" s="122"/>
      <c r="S6" s="122"/>
      <c r="T6" s="122"/>
      <c r="U6" s="122"/>
      <c r="V6" s="122"/>
    </row>
    <row r="7" spans="1:22" ht="3.75" customHeight="1" thickBot="1">
      <c r="A7" s="124"/>
      <c r="B7" s="124"/>
      <c r="C7" s="124"/>
      <c r="D7" s="124"/>
      <c r="E7" s="110"/>
      <c r="F7" s="110"/>
      <c r="G7" s="124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</row>
    <row r="8" spans="1:23" ht="15.75">
      <c r="A8" s="125" t="s">
        <v>6</v>
      </c>
      <c r="B8" s="126" t="s">
        <v>7</v>
      </c>
      <c r="C8" s="127" t="s">
        <v>8</v>
      </c>
      <c r="D8" s="128" t="s">
        <v>9</v>
      </c>
      <c r="E8" s="129" t="s">
        <v>10</v>
      </c>
      <c r="F8" s="130" t="s">
        <v>11</v>
      </c>
      <c r="G8" s="130" t="s">
        <v>12</v>
      </c>
      <c r="H8" s="130" t="s">
        <v>13</v>
      </c>
      <c r="I8" s="131" t="s">
        <v>14</v>
      </c>
      <c r="J8" s="132" t="s">
        <v>15</v>
      </c>
      <c r="K8" s="128" t="s">
        <v>16</v>
      </c>
      <c r="L8" s="128" t="s">
        <v>17</v>
      </c>
      <c r="M8" s="133" t="s">
        <v>18</v>
      </c>
      <c r="N8" s="133" t="s">
        <v>19</v>
      </c>
      <c r="O8" s="134" t="s">
        <v>20</v>
      </c>
      <c r="P8" s="135" t="s">
        <v>38</v>
      </c>
      <c r="Q8" s="244" t="s">
        <v>84</v>
      </c>
      <c r="R8" s="136" t="s">
        <v>85</v>
      </c>
      <c r="S8" s="234" t="s">
        <v>38</v>
      </c>
      <c r="T8" s="234" t="s">
        <v>38</v>
      </c>
      <c r="U8" s="251" t="s">
        <v>38</v>
      </c>
      <c r="V8" s="137" t="s">
        <v>21</v>
      </c>
      <c r="W8" s="138"/>
    </row>
    <row r="9" spans="1:23" ht="16.5" thickBot="1">
      <c r="A9" s="139"/>
      <c r="B9" s="140" t="s">
        <v>22</v>
      </c>
      <c r="C9" s="141"/>
      <c r="D9" s="142"/>
      <c r="E9" s="143" t="s">
        <v>23</v>
      </c>
      <c r="F9" s="144"/>
      <c r="G9" s="144"/>
      <c r="H9" s="144"/>
      <c r="I9" s="145"/>
      <c r="J9" s="146"/>
      <c r="K9" s="142">
        <v>2003</v>
      </c>
      <c r="L9" s="142">
        <v>2003</v>
      </c>
      <c r="M9" s="147" t="s">
        <v>24</v>
      </c>
      <c r="N9" s="147"/>
      <c r="O9" s="148"/>
      <c r="P9" s="149">
        <v>2010</v>
      </c>
      <c r="Q9" s="245">
        <v>2011</v>
      </c>
      <c r="R9" s="150">
        <v>2012</v>
      </c>
      <c r="S9" s="235">
        <v>2013</v>
      </c>
      <c r="T9" s="235">
        <v>2014</v>
      </c>
      <c r="U9" s="252">
        <v>2015</v>
      </c>
      <c r="V9" s="151"/>
      <c r="W9" s="152"/>
    </row>
    <row r="10" spans="1:23" ht="17.25" thickBot="1" thickTop="1">
      <c r="A10" s="153" t="s">
        <v>25</v>
      </c>
      <c r="B10" s="154" t="s">
        <v>26</v>
      </c>
      <c r="C10" s="153" t="s">
        <v>25</v>
      </c>
      <c r="D10" s="154" t="s">
        <v>27</v>
      </c>
      <c r="E10" s="155" t="s">
        <v>27</v>
      </c>
      <c r="F10" s="156" t="s">
        <v>27</v>
      </c>
      <c r="G10" s="157" t="s">
        <v>25</v>
      </c>
      <c r="H10" s="157" t="s">
        <v>28</v>
      </c>
      <c r="I10" s="158" t="s">
        <v>27</v>
      </c>
      <c r="J10" s="159" t="s">
        <v>25</v>
      </c>
      <c r="K10" s="160"/>
      <c r="L10" s="160"/>
      <c r="M10" s="161" t="s">
        <v>29</v>
      </c>
      <c r="N10" s="162" t="s">
        <v>30</v>
      </c>
      <c r="O10" s="163"/>
      <c r="P10" s="164" t="s">
        <v>30</v>
      </c>
      <c r="Q10" s="158"/>
      <c r="R10" s="157"/>
      <c r="S10" s="263"/>
      <c r="T10" s="263"/>
      <c r="U10" s="253"/>
      <c r="V10" s="165"/>
      <c r="W10" s="166"/>
    </row>
    <row r="11" spans="1:24" ht="15" thickTop="1">
      <c r="A11" s="51"/>
      <c r="B11" s="52"/>
      <c r="C11" s="51"/>
      <c r="D11" s="53"/>
      <c r="E11" s="78"/>
      <c r="F11" s="38"/>
      <c r="G11" s="79"/>
      <c r="H11" s="40"/>
      <c r="I11" s="55"/>
      <c r="J11" s="82"/>
      <c r="K11" s="83"/>
      <c r="L11" s="83"/>
      <c r="M11" s="84"/>
      <c r="N11" s="84"/>
      <c r="O11" s="85"/>
      <c r="P11" s="85"/>
      <c r="Q11" s="246"/>
      <c r="R11" s="167"/>
      <c r="S11" s="236"/>
      <c r="T11" s="236"/>
      <c r="U11" s="254"/>
      <c r="V11" s="168"/>
      <c r="W11" s="64"/>
      <c r="X11" s="65"/>
    </row>
    <row r="12" spans="1:24" ht="14.25">
      <c r="A12" s="51"/>
      <c r="B12" s="52"/>
      <c r="C12" s="51"/>
      <c r="D12" s="53"/>
      <c r="E12" s="78"/>
      <c r="F12" s="38"/>
      <c r="G12" s="79"/>
      <c r="H12" s="40"/>
      <c r="I12" s="55"/>
      <c r="J12" s="82"/>
      <c r="K12" s="83"/>
      <c r="L12" s="83"/>
      <c r="M12" s="84"/>
      <c r="N12" s="84"/>
      <c r="O12" s="85"/>
      <c r="P12" s="85"/>
      <c r="Q12" s="246"/>
      <c r="R12" s="167"/>
      <c r="S12" s="236"/>
      <c r="T12" s="236"/>
      <c r="U12" s="254"/>
      <c r="V12" s="100"/>
      <c r="W12" s="64"/>
      <c r="X12" s="65"/>
    </row>
    <row r="13" spans="1:24" ht="14.25">
      <c r="A13" s="51"/>
      <c r="B13" s="52"/>
      <c r="C13" s="51">
        <v>231</v>
      </c>
      <c r="D13" s="53" t="s">
        <v>31</v>
      </c>
      <c r="E13" s="93">
        <v>3612</v>
      </c>
      <c r="F13" s="94">
        <v>5139</v>
      </c>
      <c r="G13" s="39"/>
      <c r="H13" s="40"/>
      <c r="I13" s="55" t="s">
        <v>40</v>
      </c>
      <c r="J13" s="41"/>
      <c r="K13" s="56"/>
      <c r="L13" s="56"/>
      <c r="M13" s="57"/>
      <c r="N13" s="57"/>
      <c r="O13" s="58"/>
      <c r="P13" s="59">
        <v>30</v>
      </c>
      <c r="Q13" s="247">
        <v>40.5</v>
      </c>
      <c r="R13" s="62">
        <v>50</v>
      </c>
      <c r="S13" s="237">
        <v>50</v>
      </c>
      <c r="T13" s="264">
        <v>70</v>
      </c>
      <c r="U13" s="255">
        <v>80</v>
      </c>
      <c r="V13" s="43" t="s">
        <v>36</v>
      </c>
      <c r="W13" s="64"/>
      <c r="X13" s="65"/>
    </row>
    <row r="14" spans="1:24" ht="14.25">
      <c r="A14" s="51"/>
      <c r="B14" s="52"/>
      <c r="C14" s="51">
        <v>231</v>
      </c>
      <c r="D14" s="53" t="s">
        <v>31</v>
      </c>
      <c r="E14" s="93">
        <v>3612</v>
      </c>
      <c r="F14" s="94">
        <v>5151</v>
      </c>
      <c r="G14" s="39"/>
      <c r="H14" s="40"/>
      <c r="I14" s="55" t="s">
        <v>40</v>
      </c>
      <c r="J14" s="41"/>
      <c r="K14" s="56"/>
      <c r="L14" s="56"/>
      <c r="M14" s="57"/>
      <c r="N14" s="57"/>
      <c r="O14" s="58"/>
      <c r="P14" s="59">
        <v>660</v>
      </c>
      <c r="Q14" s="247">
        <f>1037.8+209.3</f>
        <v>1247.1</v>
      </c>
      <c r="R14" s="62">
        <v>1300</v>
      </c>
      <c r="S14" s="237">
        <v>1350</v>
      </c>
      <c r="T14" s="264">
        <v>1400</v>
      </c>
      <c r="U14" s="255">
        <v>1450</v>
      </c>
      <c r="V14" s="43" t="s">
        <v>33</v>
      </c>
      <c r="W14" s="64"/>
      <c r="X14" s="65"/>
    </row>
    <row r="15" spans="1:24" ht="14.25">
      <c r="A15" s="51"/>
      <c r="B15" s="52"/>
      <c r="C15" s="51">
        <v>231</v>
      </c>
      <c r="D15" s="53" t="s">
        <v>31</v>
      </c>
      <c r="E15" s="93">
        <v>3612</v>
      </c>
      <c r="F15" s="94">
        <v>5152</v>
      </c>
      <c r="G15" s="39"/>
      <c r="H15" s="40"/>
      <c r="I15" s="55" t="s">
        <v>40</v>
      </c>
      <c r="J15" s="41"/>
      <c r="K15" s="56"/>
      <c r="L15" s="56"/>
      <c r="M15" s="57"/>
      <c r="N15" s="57"/>
      <c r="O15" s="58"/>
      <c r="P15" s="59">
        <v>70</v>
      </c>
      <c r="Q15" s="247">
        <f>1624.8+518.9</f>
        <v>2143.7</v>
      </c>
      <c r="R15" s="62">
        <v>1600</v>
      </c>
      <c r="S15" s="237">
        <v>1800</v>
      </c>
      <c r="T15" s="264">
        <v>1850</v>
      </c>
      <c r="U15" s="255">
        <v>1900</v>
      </c>
      <c r="V15" s="43" t="s">
        <v>41</v>
      </c>
      <c r="W15" s="64"/>
      <c r="X15" s="65"/>
    </row>
    <row r="16" spans="1:24" ht="14.25">
      <c r="A16" s="51"/>
      <c r="B16" s="52"/>
      <c r="C16" s="51">
        <v>231</v>
      </c>
      <c r="D16" s="53" t="s">
        <v>31</v>
      </c>
      <c r="E16" s="93">
        <v>3612</v>
      </c>
      <c r="F16" s="94">
        <v>5153</v>
      </c>
      <c r="G16" s="39"/>
      <c r="H16" s="40"/>
      <c r="I16" s="55" t="s">
        <v>40</v>
      </c>
      <c r="J16" s="41"/>
      <c r="K16" s="56"/>
      <c r="L16" s="56"/>
      <c r="M16" s="57"/>
      <c r="N16" s="57"/>
      <c r="O16" s="58"/>
      <c r="P16" s="59">
        <v>50</v>
      </c>
      <c r="Q16" s="247">
        <v>242.3</v>
      </c>
      <c r="R16" s="62">
        <v>280</v>
      </c>
      <c r="S16" s="237">
        <v>330</v>
      </c>
      <c r="T16" s="264">
        <v>350</v>
      </c>
      <c r="U16" s="255">
        <v>380</v>
      </c>
      <c r="V16" s="43" t="s">
        <v>44</v>
      </c>
      <c r="W16" s="64"/>
      <c r="X16" s="65"/>
    </row>
    <row r="17" spans="1:24" ht="14.25">
      <c r="A17" s="51"/>
      <c r="B17" s="52"/>
      <c r="C17" s="51">
        <v>231</v>
      </c>
      <c r="D17" s="53" t="s">
        <v>31</v>
      </c>
      <c r="E17" s="93">
        <v>3612</v>
      </c>
      <c r="F17" s="94">
        <v>5154</v>
      </c>
      <c r="G17" s="39"/>
      <c r="H17" s="40"/>
      <c r="I17" s="55" t="s">
        <v>40</v>
      </c>
      <c r="J17" s="41"/>
      <c r="K17" s="56"/>
      <c r="L17" s="56"/>
      <c r="M17" s="57"/>
      <c r="N17" s="57"/>
      <c r="O17" s="58"/>
      <c r="P17" s="59">
        <v>40</v>
      </c>
      <c r="Q17" s="247">
        <f>336.8+2.7</f>
        <v>339.5</v>
      </c>
      <c r="R17" s="62">
        <v>400</v>
      </c>
      <c r="S17" s="237">
        <v>420</v>
      </c>
      <c r="T17" s="264">
        <v>440</v>
      </c>
      <c r="U17" s="255">
        <v>460</v>
      </c>
      <c r="V17" s="43" t="s">
        <v>42</v>
      </c>
      <c r="W17" s="64"/>
      <c r="X17" s="65"/>
    </row>
    <row r="18" spans="1:24" ht="14.25">
      <c r="A18" s="51"/>
      <c r="B18" s="52"/>
      <c r="C18" s="51">
        <v>231</v>
      </c>
      <c r="D18" s="53" t="s">
        <v>31</v>
      </c>
      <c r="E18" s="93">
        <v>3612</v>
      </c>
      <c r="F18" s="94">
        <v>5161</v>
      </c>
      <c r="G18" s="39"/>
      <c r="H18" s="40"/>
      <c r="I18" s="55" t="s">
        <v>40</v>
      </c>
      <c r="J18" s="41"/>
      <c r="K18" s="56"/>
      <c r="L18" s="56"/>
      <c r="M18" s="57"/>
      <c r="N18" s="57"/>
      <c r="O18" s="58"/>
      <c r="P18" s="59"/>
      <c r="Q18" s="247">
        <v>0</v>
      </c>
      <c r="R18" s="62"/>
      <c r="S18" s="237">
        <v>0</v>
      </c>
      <c r="T18" s="264">
        <v>0</v>
      </c>
      <c r="U18" s="255">
        <v>0</v>
      </c>
      <c r="V18" s="43" t="s">
        <v>43</v>
      </c>
      <c r="W18" s="64"/>
      <c r="X18" s="65"/>
    </row>
    <row r="19" spans="1:24" ht="14.25">
      <c r="A19" s="51"/>
      <c r="B19" s="52"/>
      <c r="C19" s="51">
        <v>231</v>
      </c>
      <c r="D19" s="53" t="s">
        <v>31</v>
      </c>
      <c r="E19" s="93">
        <v>3612</v>
      </c>
      <c r="F19" s="94">
        <v>5163</v>
      </c>
      <c r="G19" s="39"/>
      <c r="H19" s="40"/>
      <c r="I19" s="55" t="s">
        <v>40</v>
      </c>
      <c r="J19" s="41"/>
      <c r="K19" s="56"/>
      <c r="L19" s="56"/>
      <c r="M19" s="57"/>
      <c r="N19" s="57"/>
      <c r="O19" s="58"/>
      <c r="P19" s="71">
        <v>5</v>
      </c>
      <c r="Q19" s="247">
        <f>9.9+0.9</f>
        <v>10.8</v>
      </c>
      <c r="R19" s="62">
        <v>12</v>
      </c>
      <c r="S19" s="237">
        <v>14</v>
      </c>
      <c r="T19" s="264">
        <v>16</v>
      </c>
      <c r="U19" s="255">
        <v>18</v>
      </c>
      <c r="V19" s="95" t="s">
        <v>37</v>
      </c>
      <c r="W19" s="64"/>
      <c r="X19" s="65"/>
    </row>
    <row r="20" spans="1:24" ht="14.25">
      <c r="A20" s="51"/>
      <c r="B20" s="52"/>
      <c r="C20" s="51">
        <v>231</v>
      </c>
      <c r="D20" s="53" t="s">
        <v>31</v>
      </c>
      <c r="E20" s="93">
        <v>3612</v>
      </c>
      <c r="F20" s="73">
        <v>5169</v>
      </c>
      <c r="G20" s="39"/>
      <c r="H20" s="40"/>
      <c r="I20" s="55" t="s">
        <v>40</v>
      </c>
      <c r="J20" s="41"/>
      <c r="K20" s="56"/>
      <c r="L20" s="56"/>
      <c r="M20" s="57"/>
      <c r="N20" s="57"/>
      <c r="O20" s="58"/>
      <c r="P20" s="59">
        <v>158</v>
      </c>
      <c r="Q20" s="247">
        <f>2018.1+185.2</f>
        <v>2203.2999999999997</v>
      </c>
      <c r="R20" s="62">
        <v>2314</v>
      </c>
      <c r="S20" s="237">
        <v>2500</v>
      </c>
      <c r="T20" s="264">
        <v>2550</v>
      </c>
      <c r="U20" s="255">
        <v>2600</v>
      </c>
      <c r="V20" s="95" t="s">
        <v>105</v>
      </c>
      <c r="W20" s="64"/>
      <c r="X20" s="65"/>
    </row>
    <row r="21" spans="1:24" ht="14.25">
      <c r="A21" s="51"/>
      <c r="B21" s="52"/>
      <c r="C21" s="51">
        <v>231</v>
      </c>
      <c r="D21" s="53" t="s">
        <v>31</v>
      </c>
      <c r="E21" s="93">
        <v>3612</v>
      </c>
      <c r="F21" s="73">
        <v>5171</v>
      </c>
      <c r="G21" s="39"/>
      <c r="H21" s="40"/>
      <c r="I21" s="55" t="s">
        <v>40</v>
      </c>
      <c r="J21" s="41"/>
      <c r="K21" s="56"/>
      <c r="L21" s="56"/>
      <c r="M21" s="57"/>
      <c r="N21" s="57"/>
      <c r="O21" s="58"/>
      <c r="P21" s="59">
        <v>1260</v>
      </c>
      <c r="Q21" s="247">
        <f>1748.7+137.3</f>
        <v>1886</v>
      </c>
      <c r="R21" s="62">
        <v>3440</v>
      </c>
      <c r="S21" s="237">
        <v>4100</v>
      </c>
      <c r="T21" s="264">
        <v>4100</v>
      </c>
      <c r="U21" s="255">
        <v>4100</v>
      </c>
      <c r="V21" s="95" t="s">
        <v>94</v>
      </c>
      <c r="W21" s="64"/>
      <c r="X21" s="65"/>
    </row>
    <row r="22" spans="1:24" ht="14.25">
      <c r="A22" s="51"/>
      <c r="B22" s="52"/>
      <c r="C22" s="51"/>
      <c r="D22" s="53"/>
      <c r="E22" s="72"/>
      <c r="F22" s="73"/>
      <c r="G22" s="39"/>
      <c r="H22" s="40"/>
      <c r="I22" s="55"/>
      <c r="J22" s="41"/>
      <c r="K22" s="56"/>
      <c r="L22" s="56"/>
      <c r="M22" s="57"/>
      <c r="N22" s="57"/>
      <c r="O22" s="58"/>
      <c r="P22" s="59"/>
      <c r="Q22" s="247"/>
      <c r="R22" s="62"/>
      <c r="S22" s="237"/>
      <c r="T22" s="264"/>
      <c r="U22" s="255"/>
      <c r="V22" s="95" t="s">
        <v>96</v>
      </c>
      <c r="W22" s="64"/>
      <c r="X22" s="65"/>
    </row>
    <row r="23" spans="1:24" ht="14.25">
      <c r="A23" s="51"/>
      <c r="B23" s="52"/>
      <c r="C23" s="51">
        <v>231</v>
      </c>
      <c r="D23" s="53" t="s">
        <v>31</v>
      </c>
      <c r="E23" s="37">
        <v>3612</v>
      </c>
      <c r="F23" s="101">
        <v>5192</v>
      </c>
      <c r="G23" s="39"/>
      <c r="H23" s="40"/>
      <c r="I23" s="55" t="s">
        <v>40</v>
      </c>
      <c r="J23" s="41"/>
      <c r="K23" s="56"/>
      <c r="L23" s="56"/>
      <c r="M23" s="57"/>
      <c r="N23" s="57"/>
      <c r="O23" s="58"/>
      <c r="P23" s="42"/>
      <c r="Q23" s="248">
        <v>0</v>
      </c>
      <c r="R23" s="44">
        <v>20</v>
      </c>
      <c r="S23" s="238">
        <v>20</v>
      </c>
      <c r="T23" s="265">
        <v>20</v>
      </c>
      <c r="U23" s="256">
        <v>20</v>
      </c>
      <c r="V23" s="43" t="s">
        <v>79</v>
      </c>
      <c r="W23" s="64"/>
      <c r="X23" s="65"/>
    </row>
    <row r="24" spans="1:24" ht="14.25">
      <c r="A24" s="51"/>
      <c r="B24" s="52"/>
      <c r="C24" s="51">
        <v>231</v>
      </c>
      <c r="D24" s="53" t="s">
        <v>31</v>
      </c>
      <c r="E24" s="72">
        <v>3612</v>
      </c>
      <c r="F24" s="73">
        <v>5909</v>
      </c>
      <c r="G24" s="39"/>
      <c r="H24" s="40"/>
      <c r="I24" s="55" t="s">
        <v>40</v>
      </c>
      <c r="J24" s="41"/>
      <c r="K24" s="56"/>
      <c r="L24" s="56"/>
      <c r="M24" s="57"/>
      <c r="N24" s="57"/>
      <c r="O24" s="58"/>
      <c r="P24" s="59"/>
      <c r="Q24" s="247">
        <f>933.5+11</f>
        <v>944.5</v>
      </c>
      <c r="R24" s="62">
        <v>1020</v>
      </c>
      <c r="S24" s="237">
        <v>800</v>
      </c>
      <c r="T24" s="264">
        <v>800</v>
      </c>
      <c r="U24" s="255">
        <v>800</v>
      </c>
      <c r="V24" s="95" t="s">
        <v>80</v>
      </c>
      <c r="W24" s="64"/>
      <c r="X24" s="65"/>
    </row>
    <row r="25" spans="1:24" ht="15">
      <c r="A25" s="51"/>
      <c r="B25" s="52"/>
      <c r="C25" s="51"/>
      <c r="D25" s="53"/>
      <c r="E25" s="72"/>
      <c r="F25" s="73"/>
      <c r="G25" s="39"/>
      <c r="H25" s="40"/>
      <c r="I25" s="55"/>
      <c r="J25" s="41"/>
      <c r="K25" s="56"/>
      <c r="L25" s="56"/>
      <c r="M25" s="57"/>
      <c r="N25" s="57"/>
      <c r="O25" s="58"/>
      <c r="P25" s="67">
        <f>SUM(P13:P21)</f>
        <v>2273</v>
      </c>
      <c r="Q25" s="249">
        <f>SUM(Q13:Q24)</f>
        <v>9057.7</v>
      </c>
      <c r="R25" s="76">
        <f>SUM(R13:R24)</f>
        <v>10436</v>
      </c>
      <c r="S25" s="239">
        <f>SUM(S13:S24)</f>
        <v>11384</v>
      </c>
      <c r="T25" s="239">
        <f>SUM(T13:T24)</f>
        <v>11596</v>
      </c>
      <c r="U25" s="257">
        <f>SUM(U13:U24)</f>
        <v>11808</v>
      </c>
      <c r="V25" s="169" t="s">
        <v>66</v>
      </c>
      <c r="W25" s="64"/>
      <c r="X25" s="65"/>
    </row>
    <row r="26" spans="1:24" ht="14.25">
      <c r="A26" s="51"/>
      <c r="B26" s="52"/>
      <c r="C26" s="51"/>
      <c r="D26" s="53"/>
      <c r="E26" s="72"/>
      <c r="F26" s="73"/>
      <c r="G26" s="39"/>
      <c r="H26" s="40"/>
      <c r="I26" s="55"/>
      <c r="J26" s="41"/>
      <c r="K26" s="56"/>
      <c r="L26" s="56"/>
      <c r="M26" s="57"/>
      <c r="N26" s="57"/>
      <c r="O26" s="58"/>
      <c r="P26" s="74"/>
      <c r="Q26" s="250"/>
      <c r="R26" s="70"/>
      <c r="S26" s="240"/>
      <c r="T26" s="266"/>
      <c r="U26" s="258"/>
      <c r="V26" s="95"/>
      <c r="W26" s="64"/>
      <c r="X26" s="65"/>
    </row>
    <row r="27" spans="1:24" ht="14.25">
      <c r="A27" s="51"/>
      <c r="B27" s="52"/>
      <c r="C27" s="51"/>
      <c r="D27" s="53" t="s">
        <v>31</v>
      </c>
      <c r="E27" s="93">
        <v>3613</v>
      </c>
      <c r="F27" s="94">
        <v>5021</v>
      </c>
      <c r="G27" s="39"/>
      <c r="H27" s="40"/>
      <c r="I27" s="55" t="s">
        <v>40</v>
      </c>
      <c r="J27" s="41"/>
      <c r="K27" s="56"/>
      <c r="L27" s="56"/>
      <c r="M27" s="57"/>
      <c r="N27" s="57"/>
      <c r="O27" s="58"/>
      <c r="P27" s="74"/>
      <c r="Q27" s="250">
        <v>0</v>
      </c>
      <c r="R27" s="70">
        <v>24</v>
      </c>
      <c r="S27" s="240">
        <v>0</v>
      </c>
      <c r="T27" s="266">
        <v>0</v>
      </c>
      <c r="U27" s="258"/>
      <c r="V27" s="95" t="s">
        <v>93</v>
      </c>
      <c r="W27" s="64"/>
      <c r="X27" s="65"/>
    </row>
    <row r="28" spans="1:24" ht="14.25">
      <c r="A28" s="51"/>
      <c r="B28" s="52"/>
      <c r="C28" s="51"/>
      <c r="D28" s="53" t="s">
        <v>31</v>
      </c>
      <c r="E28" s="93">
        <v>3613</v>
      </c>
      <c r="F28" s="94">
        <v>5137</v>
      </c>
      <c r="G28" s="39"/>
      <c r="H28" s="40"/>
      <c r="I28" s="55" t="s">
        <v>40</v>
      </c>
      <c r="J28" s="41"/>
      <c r="K28" s="56"/>
      <c r="L28" s="56"/>
      <c r="M28" s="57"/>
      <c r="N28" s="57"/>
      <c r="O28" s="58"/>
      <c r="P28" s="59">
        <v>65</v>
      </c>
      <c r="Q28" s="247">
        <v>141</v>
      </c>
      <c r="R28" s="62">
        <v>112.6</v>
      </c>
      <c r="S28" s="237">
        <v>210</v>
      </c>
      <c r="T28" s="264">
        <v>150</v>
      </c>
      <c r="U28" s="255">
        <v>150</v>
      </c>
      <c r="V28" s="43" t="s">
        <v>86</v>
      </c>
      <c r="W28" s="64"/>
      <c r="X28" s="65"/>
    </row>
    <row r="29" spans="1:24" ht="14.25">
      <c r="A29" s="51"/>
      <c r="B29" s="52"/>
      <c r="C29" s="51"/>
      <c r="D29" s="53" t="s">
        <v>31</v>
      </c>
      <c r="E29" s="93">
        <v>3613</v>
      </c>
      <c r="F29" s="94">
        <v>5139</v>
      </c>
      <c r="G29" s="39"/>
      <c r="H29" s="40"/>
      <c r="I29" s="55" t="s">
        <v>40</v>
      </c>
      <c r="J29" s="41"/>
      <c r="K29" s="56"/>
      <c r="L29" s="56"/>
      <c r="M29" s="57"/>
      <c r="N29" s="57"/>
      <c r="O29" s="58"/>
      <c r="P29" s="59">
        <v>65</v>
      </c>
      <c r="Q29" s="247">
        <v>9.7</v>
      </c>
      <c r="R29" s="62">
        <v>20</v>
      </c>
      <c r="S29" s="237">
        <v>20</v>
      </c>
      <c r="T29" s="264">
        <v>25</v>
      </c>
      <c r="U29" s="255">
        <v>30</v>
      </c>
      <c r="V29" s="43" t="s">
        <v>87</v>
      </c>
      <c r="W29" s="64"/>
      <c r="X29" s="65"/>
    </row>
    <row r="30" spans="1:24" ht="14.25">
      <c r="A30" s="51"/>
      <c r="B30" s="52"/>
      <c r="C30" s="51">
        <v>231</v>
      </c>
      <c r="D30" s="53" t="s">
        <v>31</v>
      </c>
      <c r="E30" s="93">
        <v>3613</v>
      </c>
      <c r="F30" s="94">
        <v>5151</v>
      </c>
      <c r="G30" s="39"/>
      <c r="H30" s="40"/>
      <c r="I30" s="55" t="s">
        <v>40</v>
      </c>
      <c r="J30" s="41"/>
      <c r="K30" s="56"/>
      <c r="L30" s="56"/>
      <c r="M30" s="57"/>
      <c r="N30" s="57"/>
      <c r="O30" s="58"/>
      <c r="P30" s="59">
        <v>65</v>
      </c>
      <c r="Q30" s="247">
        <f>160.2+39.6</f>
        <v>199.79999999999998</v>
      </c>
      <c r="R30" s="62">
        <v>230</v>
      </c>
      <c r="S30" s="237">
        <v>285</v>
      </c>
      <c r="T30" s="264">
        <v>300</v>
      </c>
      <c r="U30" s="255">
        <v>310</v>
      </c>
      <c r="V30" s="43" t="s">
        <v>33</v>
      </c>
      <c r="W30" s="64"/>
      <c r="X30" s="65"/>
    </row>
    <row r="31" spans="1:24" ht="14.25">
      <c r="A31" s="51"/>
      <c r="B31" s="52"/>
      <c r="C31" s="51">
        <v>231</v>
      </c>
      <c r="D31" s="53" t="s">
        <v>31</v>
      </c>
      <c r="E31" s="93">
        <v>3613</v>
      </c>
      <c r="F31" s="94">
        <v>5152</v>
      </c>
      <c r="G31" s="39"/>
      <c r="H31" s="40"/>
      <c r="I31" s="55" t="s">
        <v>40</v>
      </c>
      <c r="J31" s="41"/>
      <c r="K31" s="56"/>
      <c r="L31" s="56"/>
      <c r="M31" s="57"/>
      <c r="N31" s="57"/>
      <c r="O31" s="58"/>
      <c r="P31" s="59">
        <v>1068</v>
      </c>
      <c r="Q31" s="247">
        <f>1557+26.8</f>
        <v>1583.8</v>
      </c>
      <c r="R31" s="62">
        <v>2272</v>
      </c>
      <c r="S31" s="237">
        <v>2550</v>
      </c>
      <c r="T31" s="264">
        <v>2650</v>
      </c>
      <c r="U31" s="255">
        <v>2700</v>
      </c>
      <c r="V31" s="43" t="s">
        <v>95</v>
      </c>
      <c r="W31" s="64"/>
      <c r="X31" s="65"/>
    </row>
    <row r="32" spans="1:24" ht="14.25">
      <c r="A32" s="51"/>
      <c r="B32" s="52"/>
      <c r="C32" s="51">
        <v>231</v>
      </c>
      <c r="D32" s="53" t="s">
        <v>31</v>
      </c>
      <c r="E32" s="93">
        <v>3613</v>
      </c>
      <c r="F32" s="94">
        <v>5153</v>
      </c>
      <c r="G32" s="39"/>
      <c r="H32" s="40"/>
      <c r="I32" s="55" t="s">
        <v>40</v>
      </c>
      <c r="J32" s="41"/>
      <c r="K32" s="56"/>
      <c r="L32" s="56"/>
      <c r="M32" s="57"/>
      <c r="N32" s="57"/>
      <c r="O32" s="58"/>
      <c r="P32" s="59">
        <v>50</v>
      </c>
      <c r="Q32" s="247">
        <f>84.5+2</f>
        <v>86.5</v>
      </c>
      <c r="R32" s="62">
        <v>40</v>
      </c>
      <c r="S32" s="237">
        <v>45</v>
      </c>
      <c r="T32" s="264">
        <v>50</v>
      </c>
      <c r="U32" s="255">
        <v>55</v>
      </c>
      <c r="V32" s="43" t="s">
        <v>44</v>
      </c>
      <c r="W32" s="64"/>
      <c r="X32" s="65"/>
    </row>
    <row r="33" spans="1:24" ht="14.25">
      <c r="A33" s="51"/>
      <c r="B33" s="52"/>
      <c r="C33" s="51">
        <v>231</v>
      </c>
      <c r="D33" s="53" t="s">
        <v>31</v>
      </c>
      <c r="E33" s="93">
        <v>3613</v>
      </c>
      <c r="F33" s="94">
        <v>5154</v>
      </c>
      <c r="G33" s="39"/>
      <c r="H33" s="40"/>
      <c r="I33" s="55" t="s">
        <v>40</v>
      </c>
      <c r="J33" s="41"/>
      <c r="K33" s="56"/>
      <c r="L33" s="56"/>
      <c r="M33" s="57"/>
      <c r="N33" s="57"/>
      <c r="O33" s="58"/>
      <c r="P33" s="59">
        <v>650</v>
      </c>
      <c r="Q33" s="247">
        <f>873+17</f>
        <v>890</v>
      </c>
      <c r="R33" s="62">
        <v>850</v>
      </c>
      <c r="S33" s="237">
        <v>940</v>
      </c>
      <c r="T33" s="264">
        <v>960</v>
      </c>
      <c r="U33" s="255">
        <v>980</v>
      </c>
      <c r="V33" s="43" t="s">
        <v>42</v>
      </c>
      <c r="W33" s="64"/>
      <c r="X33" s="65"/>
    </row>
    <row r="34" spans="1:24" ht="14.25">
      <c r="A34" s="51"/>
      <c r="B34" s="52"/>
      <c r="C34" s="51">
        <v>231</v>
      </c>
      <c r="D34" s="53" t="s">
        <v>31</v>
      </c>
      <c r="E34" s="93">
        <v>3613</v>
      </c>
      <c r="F34" s="73">
        <v>5162</v>
      </c>
      <c r="G34" s="39"/>
      <c r="H34" s="40"/>
      <c r="I34" s="55" t="s">
        <v>40</v>
      </c>
      <c r="J34" s="41"/>
      <c r="K34" s="56"/>
      <c r="L34" s="56"/>
      <c r="M34" s="57"/>
      <c r="N34" s="57"/>
      <c r="O34" s="58"/>
      <c r="P34" s="59">
        <v>50</v>
      </c>
      <c r="Q34" s="247">
        <f>44.4+12.2</f>
        <v>56.599999999999994</v>
      </c>
      <c r="R34" s="62">
        <v>24</v>
      </c>
      <c r="S34" s="237">
        <v>16</v>
      </c>
      <c r="T34" s="264">
        <v>18</v>
      </c>
      <c r="U34" s="255">
        <v>20</v>
      </c>
      <c r="V34" s="95" t="s">
        <v>34</v>
      </c>
      <c r="W34" s="64"/>
      <c r="X34" s="65"/>
    </row>
    <row r="35" spans="1:24" ht="14.25">
      <c r="A35" s="51"/>
      <c r="B35" s="52"/>
      <c r="C35" s="51">
        <v>231</v>
      </c>
      <c r="D35" s="53" t="s">
        <v>31</v>
      </c>
      <c r="E35" s="93">
        <v>3613</v>
      </c>
      <c r="F35" s="73">
        <v>5169</v>
      </c>
      <c r="G35" s="39"/>
      <c r="H35" s="40"/>
      <c r="I35" s="55" t="s">
        <v>40</v>
      </c>
      <c r="J35" s="41"/>
      <c r="K35" s="56"/>
      <c r="L35" s="56"/>
      <c r="M35" s="57"/>
      <c r="N35" s="57"/>
      <c r="O35" s="58"/>
      <c r="P35" s="59">
        <v>37</v>
      </c>
      <c r="Q35" s="247">
        <f>728.4+44.9</f>
        <v>773.3</v>
      </c>
      <c r="R35" s="62">
        <v>545</v>
      </c>
      <c r="S35" s="237">
        <v>600</v>
      </c>
      <c r="T35" s="264">
        <v>630</v>
      </c>
      <c r="U35" s="255">
        <v>650</v>
      </c>
      <c r="V35" s="95" t="s">
        <v>45</v>
      </c>
      <c r="W35" s="64"/>
      <c r="X35" s="65"/>
    </row>
    <row r="36" spans="1:24" ht="14.25" hidden="1">
      <c r="A36" s="51"/>
      <c r="B36" s="52"/>
      <c r="C36" s="51"/>
      <c r="D36" s="53"/>
      <c r="E36" s="37"/>
      <c r="F36" s="38"/>
      <c r="G36" s="96"/>
      <c r="H36" s="80"/>
      <c r="I36" s="55" t="s">
        <v>46</v>
      </c>
      <c r="J36" s="97"/>
      <c r="K36" s="98"/>
      <c r="L36" s="98"/>
      <c r="M36" s="57"/>
      <c r="N36" s="89"/>
      <c r="O36" s="99"/>
      <c r="P36" s="71"/>
      <c r="Q36" s="247"/>
      <c r="R36" s="62"/>
      <c r="S36" s="237"/>
      <c r="T36" s="237"/>
      <c r="U36" s="259"/>
      <c r="V36" s="100"/>
      <c r="W36" s="64"/>
      <c r="X36" s="65"/>
    </row>
    <row r="37" spans="1:24" ht="14.25" hidden="1">
      <c r="A37" s="51"/>
      <c r="B37" s="52"/>
      <c r="C37" s="51"/>
      <c r="D37" s="53"/>
      <c r="E37" s="37"/>
      <c r="F37" s="38"/>
      <c r="G37" s="39"/>
      <c r="H37" s="40"/>
      <c r="I37" s="55" t="s">
        <v>47</v>
      </c>
      <c r="J37" s="41"/>
      <c r="K37" s="56"/>
      <c r="L37" s="56"/>
      <c r="M37" s="57"/>
      <c r="N37" s="57"/>
      <c r="O37" s="58"/>
      <c r="P37" s="59"/>
      <c r="Q37" s="247"/>
      <c r="R37" s="62"/>
      <c r="S37" s="237"/>
      <c r="T37" s="264"/>
      <c r="U37" s="255"/>
      <c r="V37" s="45"/>
      <c r="W37" s="64"/>
      <c r="X37" s="65"/>
    </row>
    <row r="38" spans="1:24" ht="14.25" hidden="1">
      <c r="A38" s="51"/>
      <c r="B38" s="52"/>
      <c r="C38" s="51"/>
      <c r="D38" s="53"/>
      <c r="E38" s="37"/>
      <c r="F38" s="38"/>
      <c r="G38" s="39"/>
      <c r="H38" s="40"/>
      <c r="I38" s="55" t="s">
        <v>48</v>
      </c>
      <c r="J38" s="41"/>
      <c r="K38" s="56"/>
      <c r="L38" s="56"/>
      <c r="M38" s="57"/>
      <c r="N38" s="57"/>
      <c r="O38" s="58"/>
      <c r="P38" s="42"/>
      <c r="Q38" s="248"/>
      <c r="R38" s="44"/>
      <c r="S38" s="238"/>
      <c r="T38" s="238"/>
      <c r="U38" s="260"/>
      <c r="V38" s="45"/>
      <c r="W38" s="64"/>
      <c r="X38" s="65"/>
    </row>
    <row r="39" spans="1:24" ht="14.25" hidden="1">
      <c r="A39" s="51"/>
      <c r="B39" s="52"/>
      <c r="C39" s="51"/>
      <c r="D39" s="53"/>
      <c r="E39" s="37"/>
      <c r="F39" s="38"/>
      <c r="G39" s="39"/>
      <c r="H39" s="40"/>
      <c r="I39" s="55" t="s">
        <v>49</v>
      </c>
      <c r="J39" s="41"/>
      <c r="K39" s="56"/>
      <c r="L39" s="56"/>
      <c r="M39" s="57"/>
      <c r="N39" s="57"/>
      <c r="O39" s="58"/>
      <c r="P39" s="42"/>
      <c r="Q39" s="248"/>
      <c r="R39" s="44"/>
      <c r="S39" s="238"/>
      <c r="T39" s="238"/>
      <c r="U39" s="260"/>
      <c r="V39" s="45"/>
      <c r="W39" s="64"/>
      <c r="X39" s="65"/>
    </row>
    <row r="40" spans="1:24" ht="14.25" hidden="1">
      <c r="A40" s="51"/>
      <c r="B40" s="52"/>
      <c r="C40" s="51"/>
      <c r="D40" s="53"/>
      <c r="E40" s="37"/>
      <c r="F40" s="38"/>
      <c r="G40" s="39"/>
      <c r="H40" s="40"/>
      <c r="I40" s="55" t="s">
        <v>50</v>
      </c>
      <c r="J40" s="41"/>
      <c r="K40" s="56"/>
      <c r="L40" s="56"/>
      <c r="M40" s="57"/>
      <c r="N40" s="57"/>
      <c r="O40" s="58"/>
      <c r="P40" s="42"/>
      <c r="Q40" s="248"/>
      <c r="R40" s="44"/>
      <c r="S40" s="238"/>
      <c r="T40" s="238"/>
      <c r="U40" s="260"/>
      <c r="V40" s="45"/>
      <c r="W40" s="64"/>
      <c r="X40" s="65"/>
    </row>
    <row r="41" spans="1:24" ht="14.25" hidden="1">
      <c r="A41" s="51"/>
      <c r="B41" s="52"/>
      <c r="C41" s="51"/>
      <c r="D41" s="53"/>
      <c r="E41" s="37"/>
      <c r="F41" s="38"/>
      <c r="G41" s="39"/>
      <c r="H41" s="40"/>
      <c r="I41" s="55" t="s">
        <v>51</v>
      </c>
      <c r="J41" s="41"/>
      <c r="K41" s="56"/>
      <c r="L41" s="56"/>
      <c r="M41" s="57"/>
      <c r="N41" s="57"/>
      <c r="O41" s="58"/>
      <c r="P41" s="42"/>
      <c r="Q41" s="248"/>
      <c r="R41" s="44"/>
      <c r="S41" s="238"/>
      <c r="T41" s="238"/>
      <c r="U41" s="260"/>
      <c r="V41" s="45"/>
      <c r="W41" s="64"/>
      <c r="X41" s="65"/>
    </row>
    <row r="42" spans="1:24" ht="14.25" hidden="1">
      <c r="A42" s="51"/>
      <c r="B42" s="52"/>
      <c r="C42" s="51"/>
      <c r="D42" s="53"/>
      <c r="E42" s="37"/>
      <c r="F42" s="38"/>
      <c r="G42" s="39"/>
      <c r="H42" s="40"/>
      <c r="I42" s="55" t="s">
        <v>52</v>
      </c>
      <c r="J42" s="41"/>
      <c r="K42" s="56"/>
      <c r="L42" s="56"/>
      <c r="M42" s="57"/>
      <c r="N42" s="57"/>
      <c r="O42" s="58"/>
      <c r="P42" s="42"/>
      <c r="Q42" s="248"/>
      <c r="R42" s="44"/>
      <c r="S42" s="238"/>
      <c r="T42" s="238"/>
      <c r="U42" s="260"/>
      <c r="V42" s="45"/>
      <c r="W42" s="64"/>
      <c r="X42" s="65"/>
    </row>
    <row r="43" spans="1:24" ht="14.25" hidden="1">
      <c r="A43" s="51"/>
      <c r="B43" s="52"/>
      <c r="C43" s="51"/>
      <c r="D43" s="53"/>
      <c r="E43" s="37"/>
      <c r="F43" s="38"/>
      <c r="G43" s="39"/>
      <c r="H43" s="40"/>
      <c r="I43" s="55" t="s">
        <v>53</v>
      </c>
      <c r="J43" s="41"/>
      <c r="K43" s="56"/>
      <c r="L43" s="56"/>
      <c r="M43" s="57"/>
      <c r="N43" s="57"/>
      <c r="O43" s="58"/>
      <c r="P43" s="42"/>
      <c r="Q43" s="248"/>
      <c r="R43" s="44"/>
      <c r="S43" s="238"/>
      <c r="T43" s="238"/>
      <c r="U43" s="260"/>
      <c r="V43" s="45"/>
      <c r="W43" s="64"/>
      <c r="X43" s="65"/>
    </row>
    <row r="44" spans="1:24" ht="14.25">
      <c r="A44" s="51"/>
      <c r="B44" s="52"/>
      <c r="C44" s="51">
        <v>231</v>
      </c>
      <c r="D44" s="53" t="s">
        <v>31</v>
      </c>
      <c r="E44" s="93">
        <v>3613</v>
      </c>
      <c r="F44" s="73">
        <v>5171</v>
      </c>
      <c r="G44" s="39"/>
      <c r="H44" s="40"/>
      <c r="I44" s="55" t="s">
        <v>40</v>
      </c>
      <c r="J44" s="41"/>
      <c r="K44" s="56"/>
      <c r="L44" s="56"/>
      <c r="M44" s="57"/>
      <c r="N44" s="57"/>
      <c r="O44" s="58"/>
      <c r="P44" s="59">
        <v>1260</v>
      </c>
      <c r="Q44" s="247">
        <v>305.3</v>
      </c>
      <c r="R44" s="62">
        <v>843.4</v>
      </c>
      <c r="S44" s="237">
        <v>2000</v>
      </c>
      <c r="T44" s="264">
        <v>1000</v>
      </c>
      <c r="U44" s="255">
        <v>1000</v>
      </c>
      <c r="V44" s="95" t="s">
        <v>97</v>
      </c>
      <c r="W44" s="64"/>
      <c r="X44" s="65"/>
    </row>
    <row r="45" spans="1:24" ht="14.25">
      <c r="A45" s="51"/>
      <c r="B45" s="52"/>
      <c r="C45" s="51">
        <v>231</v>
      </c>
      <c r="D45" s="53" t="s">
        <v>31</v>
      </c>
      <c r="E45" s="37">
        <v>3613</v>
      </c>
      <c r="F45" s="101">
        <v>5192</v>
      </c>
      <c r="G45" s="39"/>
      <c r="H45" s="40"/>
      <c r="I45" s="55" t="s">
        <v>40</v>
      </c>
      <c r="J45" s="41"/>
      <c r="K45" s="56"/>
      <c r="L45" s="56"/>
      <c r="M45" s="57"/>
      <c r="N45" s="57"/>
      <c r="O45" s="58"/>
      <c r="P45" s="42"/>
      <c r="Q45" s="248">
        <v>5</v>
      </c>
      <c r="R45" s="44">
        <v>20</v>
      </c>
      <c r="S45" s="238">
        <v>20</v>
      </c>
      <c r="T45" s="265">
        <v>20</v>
      </c>
      <c r="U45" s="256">
        <v>20</v>
      </c>
      <c r="V45" s="43" t="s">
        <v>79</v>
      </c>
      <c r="W45" s="64"/>
      <c r="X45" s="65"/>
    </row>
    <row r="46" spans="1:24" ht="14.25">
      <c r="A46" s="51"/>
      <c r="B46" s="52"/>
      <c r="C46" s="51">
        <v>231</v>
      </c>
      <c r="D46" s="53" t="s">
        <v>31</v>
      </c>
      <c r="E46" s="93">
        <v>3613</v>
      </c>
      <c r="F46" s="94">
        <v>5909</v>
      </c>
      <c r="G46" s="96"/>
      <c r="H46" s="40"/>
      <c r="I46" s="55" t="s">
        <v>40</v>
      </c>
      <c r="J46" s="41"/>
      <c r="K46" s="56"/>
      <c r="L46" s="56"/>
      <c r="M46" s="57"/>
      <c r="N46" s="57"/>
      <c r="O46" s="58"/>
      <c r="P46" s="42">
        <v>15</v>
      </c>
      <c r="Q46" s="248">
        <v>108.3</v>
      </c>
      <c r="R46" s="44">
        <v>400</v>
      </c>
      <c r="S46" s="238">
        <v>400</v>
      </c>
      <c r="T46" s="265">
        <v>400</v>
      </c>
      <c r="U46" s="256">
        <v>400</v>
      </c>
      <c r="V46" s="43" t="s">
        <v>104</v>
      </c>
      <c r="W46" s="64"/>
      <c r="X46" s="65"/>
    </row>
    <row r="47" spans="1:24" ht="14.25" hidden="1">
      <c r="A47" s="51"/>
      <c r="B47" s="52"/>
      <c r="C47" s="51"/>
      <c r="D47" s="53"/>
      <c r="E47" s="37"/>
      <c r="F47" s="38"/>
      <c r="G47" s="39"/>
      <c r="H47" s="40"/>
      <c r="I47" s="55" t="s">
        <v>40</v>
      </c>
      <c r="J47" s="41"/>
      <c r="K47" s="56"/>
      <c r="L47" s="56"/>
      <c r="M47" s="57"/>
      <c r="N47" s="57"/>
      <c r="O47" s="58"/>
      <c r="P47" s="42"/>
      <c r="Q47" s="248"/>
      <c r="R47" s="44"/>
      <c r="S47" s="238"/>
      <c r="T47" s="238"/>
      <c r="U47" s="260"/>
      <c r="V47" s="45"/>
      <c r="W47" s="64"/>
      <c r="X47" s="65"/>
    </row>
    <row r="48" spans="1:24" ht="14.25" hidden="1">
      <c r="A48" s="51"/>
      <c r="B48" s="52"/>
      <c r="C48" s="51"/>
      <c r="D48" s="53"/>
      <c r="E48" s="170"/>
      <c r="F48" s="38"/>
      <c r="G48" s="39"/>
      <c r="H48" s="40"/>
      <c r="I48" s="55" t="s">
        <v>40</v>
      </c>
      <c r="J48" s="97"/>
      <c r="K48" s="98"/>
      <c r="L48" s="98"/>
      <c r="M48" s="57"/>
      <c r="N48" s="89"/>
      <c r="O48" s="90"/>
      <c r="P48" s="42"/>
      <c r="Q48" s="248"/>
      <c r="R48" s="44"/>
      <c r="S48" s="238"/>
      <c r="T48" s="238"/>
      <c r="U48" s="260"/>
      <c r="V48" s="45"/>
      <c r="W48" s="64"/>
      <c r="X48" s="65"/>
    </row>
    <row r="49" spans="1:24" ht="14.25" hidden="1">
      <c r="A49" s="51"/>
      <c r="B49" s="52"/>
      <c r="C49" s="51"/>
      <c r="D49" s="53"/>
      <c r="E49" s="37"/>
      <c r="F49" s="38"/>
      <c r="G49" s="96"/>
      <c r="H49" s="80"/>
      <c r="I49" s="55" t="s">
        <v>40</v>
      </c>
      <c r="J49" s="171"/>
      <c r="K49" s="98"/>
      <c r="L49" s="98"/>
      <c r="M49" s="57"/>
      <c r="N49" s="89"/>
      <c r="O49" s="90"/>
      <c r="P49" s="42"/>
      <c r="Q49" s="248"/>
      <c r="R49" s="44"/>
      <c r="S49" s="238"/>
      <c r="T49" s="238"/>
      <c r="U49" s="260"/>
      <c r="V49" s="45"/>
      <c r="W49" s="64"/>
      <c r="X49" s="65"/>
    </row>
    <row r="50" spans="1:24" ht="14.25" hidden="1">
      <c r="A50" s="51"/>
      <c r="B50" s="52"/>
      <c r="C50" s="51"/>
      <c r="D50" s="53"/>
      <c r="E50" s="37"/>
      <c r="F50" s="38"/>
      <c r="G50" s="87"/>
      <c r="H50" s="80"/>
      <c r="I50" s="55" t="s">
        <v>40</v>
      </c>
      <c r="J50" s="171"/>
      <c r="K50" s="98"/>
      <c r="L50" s="98"/>
      <c r="M50" s="57"/>
      <c r="N50" s="89"/>
      <c r="O50" s="90"/>
      <c r="P50" s="42"/>
      <c r="Q50" s="248"/>
      <c r="R50" s="44"/>
      <c r="S50" s="238"/>
      <c r="T50" s="238"/>
      <c r="U50" s="260"/>
      <c r="V50" s="45"/>
      <c r="W50" s="64"/>
      <c r="X50" s="65"/>
    </row>
    <row r="51" spans="1:24" ht="15">
      <c r="A51" s="51"/>
      <c r="B51" s="52"/>
      <c r="C51" s="51"/>
      <c r="D51" s="53"/>
      <c r="E51" s="37"/>
      <c r="F51" s="38"/>
      <c r="G51" s="87"/>
      <c r="H51" s="80"/>
      <c r="I51" s="55"/>
      <c r="J51" s="88"/>
      <c r="K51" s="56"/>
      <c r="L51" s="56"/>
      <c r="M51" s="57"/>
      <c r="N51" s="89"/>
      <c r="O51" s="90"/>
      <c r="P51" s="91"/>
      <c r="Q51" s="249">
        <f>SUM(Q28:Q46)</f>
        <v>4159.3</v>
      </c>
      <c r="R51" s="76">
        <f>SUM(R27:R46)</f>
        <v>5381</v>
      </c>
      <c r="S51" s="239">
        <f>SUM(S28:S46)</f>
        <v>7086</v>
      </c>
      <c r="T51" s="239">
        <f>SUM(T28:T46)</f>
        <v>6203</v>
      </c>
      <c r="U51" s="257">
        <f>SUM(U28:U46)</f>
        <v>6315</v>
      </c>
      <c r="V51" s="169" t="s">
        <v>67</v>
      </c>
      <c r="W51" s="64"/>
      <c r="X51" s="65"/>
    </row>
    <row r="52" spans="1:24" ht="15.75" customHeight="1" hidden="1">
      <c r="A52" s="51"/>
      <c r="B52" s="52"/>
      <c r="C52" s="51"/>
      <c r="D52" s="53"/>
      <c r="E52" s="172"/>
      <c r="F52" s="173"/>
      <c r="G52" s="87"/>
      <c r="H52" s="80"/>
      <c r="I52" s="55"/>
      <c r="J52" s="88"/>
      <c r="K52" s="56"/>
      <c r="L52" s="56"/>
      <c r="M52" s="57"/>
      <c r="N52" s="89"/>
      <c r="O52" s="90"/>
      <c r="P52" s="91"/>
      <c r="Q52" s="249"/>
      <c r="R52" s="76"/>
      <c r="S52" s="239"/>
      <c r="T52" s="267"/>
      <c r="U52" s="261"/>
      <c r="V52" s="174"/>
      <c r="W52" s="64"/>
      <c r="X52" s="65"/>
    </row>
    <row r="53" spans="1:24" ht="15" hidden="1">
      <c r="A53" s="51"/>
      <c r="B53" s="52"/>
      <c r="C53" s="51"/>
      <c r="D53" s="53"/>
      <c r="E53" s="172"/>
      <c r="F53" s="173"/>
      <c r="G53" s="87"/>
      <c r="H53" s="80"/>
      <c r="I53" s="55"/>
      <c r="J53" s="88"/>
      <c r="K53" s="56"/>
      <c r="L53" s="56"/>
      <c r="M53" s="57"/>
      <c r="N53" s="89"/>
      <c r="O53" s="90"/>
      <c r="P53" s="91"/>
      <c r="Q53" s="249"/>
      <c r="R53" s="76"/>
      <c r="S53" s="239"/>
      <c r="T53" s="267"/>
      <c r="U53" s="261"/>
      <c r="V53" s="174"/>
      <c r="W53" s="64"/>
      <c r="X53" s="65"/>
    </row>
    <row r="54" spans="1:24" ht="15">
      <c r="A54" s="51"/>
      <c r="B54" s="52"/>
      <c r="C54" s="51"/>
      <c r="D54" s="175"/>
      <c r="E54" s="176"/>
      <c r="F54" s="173"/>
      <c r="G54" s="87"/>
      <c r="H54" s="80"/>
      <c r="I54" s="55"/>
      <c r="J54" s="88"/>
      <c r="K54" s="56"/>
      <c r="L54" s="56"/>
      <c r="M54" s="57"/>
      <c r="N54" s="89"/>
      <c r="O54" s="90"/>
      <c r="P54" s="91"/>
      <c r="Q54" s="249"/>
      <c r="R54" s="76"/>
      <c r="S54" s="239"/>
      <c r="T54" s="267"/>
      <c r="U54" s="261"/>
      <c r="V54" s="174"/>
      <c r="W54" s="64"/>
      <c r="X54" s="65"/>
    </row>
    <row r="55" spans="1:24" ht="15">
      <c r="A55" s="51"/>
      <c r="B55" s="52"/>
      <c r="C55" s="51"/>
      <c r="D55" s="175"/>
      <c r="E55" s="176"/>
      <c r="F55" s="173"/>
      <c r="G55" s="87"/>
      <c r="H55" s="80"/>
      <c r="I55" s="55"/>
      <c r="J55" s="88"/>
      <c r="K55" s="56"/>
      <c r="L55" s="56"/>
      <c r="M55" s="57"/>
      <c r="N55" s="89"/>
      <c r="O55" s="90"/>
      <c r="P55" s="91"/>
      <c r="Q55" s="249"/>
      <c r="R55" s="76"/>
      <c r="S55" s="239"/>
      <c r="T55" s="267"/>
      <c r="U55" s="261"/>
      <c r="V55" s="174"/>
      <c r="W55" s="64"/>
      <c r="X55" s="65"/>
    </row>
    <row r="56" spans="1:24" ht="14.25">
      <c r="A56" s="51"/>
      <c r="B56" s="52"/>
      <c r="C56" s="51">
        <v>231</v>
      </c>
      <c r="D56" s="53" t="s">
        <v>31</v>
      </c>
      <c r="E56" s="40">
        <v>3632</v>
      </c>
      <c r="F56" s="86">
        <v>5021</v>
      </c>
      <c r="G56" s="87"/>
      <c r="H56" s="80"/>
      <c r="I56" s="55" t="s">
        <v>40</v>
      </c>
      <c r="J56" s="88"/>
      <c r="K56" s="56"/>
      <c r="L56" s="56"/>
      <c r="M56" s="57"/>
      <c r="N56" s="89"/>
      <c r="O56" s="90"/>
      <c r="P56" s="91"/>
      <c r="Q56" s="247">
        <v>23</v>
      </c>
      <c r="R56" s="62">
        <v>28</v>
      </c>
      <c r="S56" s="238">
        <v>28</v>
      </c>
      <c r="T56" s="265">
        <v>28</v>
      </c>
      <c r="U56" s="256">
        <v>28</v>
      </c>
      <c r="V56" s="43" t="s">
        <v>54</v>
      </c>
      <c r="W56" s="64"/>
      <c r="X56" s="65"/>
    </row>
    <row r="57" spans="1:24" ht="15" hidden="1">
      <c r="A57" s="51"/>
      <c r="B57" s="52"/>
      <c r="C57" s="51">
        <v>231</v>
      </c>
      <c r="D57" s="53" t="s">
        <v>31</v>
      </c>
      <c r="E57" s="40">
        <v>3632</v>
      </c>
      <c r="F57" s="86">
        <v>5031</v>
      </c>
      <c r="G57" s="87"/>
      <c r="H57" s="80"/>
      <c r="I57" s="55" t="s">
        <v>40</v>
      </c>
      <c r="J57" s="88"/>
      <c r="K57" s="56"/>
      <c r="L57" s="56"/>
      <c r="M57" s="57"/>
      <c r="N57" s="89"/>
      <c r="O57" s="90"/>
      <c r="P57" s="91"/>
      <c r="Q57" s="249"/>
      <c r="R57" s="76"/>
      <c r="S57" s="238"/>
      <c r="T57" s="265"/>
      <c r="U57" s="256"/>
      <c r="V57" s="43" t="s">
        <v>55</v>
      </c>
      <c r="W57" s="64"/>
      <c r="X57" s="65"/>
    </row>
    <row r="58" spans="1:24" ht="15" hidden="1">
      <c r="A58" s="51"/>
      <c r="B58" s="52"/>
      <c r="C58" s="51">
        <v>231</v>
      </c>
      <c r="D58" s="53" t="s">
        <v>31</v>
      </c>
      <c r="E58" s="40">
        <v>3632</v>
      </c>
      <c r="F58" s="86">
        <v>5032</v>
      </c>
      <c r="G58" s="87"/>
      <c r="H58" s="80"/>
      <c r="I58" s="55" t="s">
        <v>40</v>
      </c>
      <c r="J58" s="88"/>
      <c r="K58" s="56"/>
      <c r="L58" s="56"/>
      <c r="M58" s="57"/>
      <c r="N58" s="89"/>
      <c r="O58" s="90"/>
      <c r="P58" s="91"/>
      <c r="Q58" s="249"/>
      <c r="R58" s="76"/>
      <c r="S58" s="238"/>
      <c r="T58" s="265"/>
      <c r="U58" s="256"/>
      <c r="V58" s="43" t="s">
        <v>56</v>
      </c>
      <c r="W58" s="64"/>
      <c r="X58" s="65"/>
    </row>
    <row r="59" spans="1:24" ht="14.25">
      <c r="A59" s="51"/>
      <c r="B59" s="52"/>
      <c r="C59" s="51">
        <v>231</v>
      </c>
      <c r="D59" s="53" t="s">
        <v>31</v>
      </c>
      <c r="E59" s="40">
        <v>3632</v>
      </c>
      <c r="F59" s="86">
        <v>5137</v>
      </c>
      <c r="G59" s="87"/>
      <c r="H59" s="80"/>
      <c r="I59" s="55" t="s">
        <v>40</v>
      </c>
      <c r="J59" s="88"/>
      <c r="K59" s="56"/>
      <c r="L59" s="56"/>
      <c r="M59" s="57"/>
      <c r="N59" s="89"/>
      <c r="O59" s="90"/>
      <c r="P59" s="91"/>
      <c r="Q59" s="247">
        <v>44.3</v>
      </c>
      <c r="R59" s="62">
        <v>74</v>
      </c>
      <c r="S59" s="238">
        <v>20</v>
      </c>
      <c r="T59" s="265">
        <v>20</v>
      </c>
      <c r="U59" s="256">
        <v>30</v>
      </c>
      <c r="V59" s="43" t="s">
        <v>57</v>
      </c>
      <c r="W59" s="64"/>
      <c r="X59" s="65"/>
    </row>
    <row r="60" spans="1:24" ht="14.25">
      <c r="A60" s="51"/>
      <c r="B60" s="52"/>
      <c r="C60" s="51">
        <v>231</v>
      </c>
      <c r="D60" s="53" t="s">
        <v>31</v>
      </c>
      <c r="E60" s="40">
        <v>3632</v>
      </c>
      <c r="F60" s="86">
        <v>5139</v>
      </c>
      <c r="G60" s="87"/>
      <c r="H60" s="80"/>
      <c r="I60" s="55" t="s">
        <v>40</v>
      </c>
      <c r="J60" s="88"/>
      <c r="K60" s="56"/>
      <c r="L60" s="56"/>
      <c r="M60" s="57"/>
      <c r="N60" s="89"/>
      <c r="O60" s="90"/>
      <c r="P60" s="91"/>
      <c r="Q60" s="247">
        <v>0</v>
      </c>
      <c r="R60" s="62">
        <v>24</v>
      </c>
      <c r="S60" s="238">
        <v>15</v>
      </c>
      <c r="T60" s="265">
        <v>20</v>
      </c>
      <c r="U60" s="256">
        <v>20</v>
      </c>
      <c r="V60" s="43" t="s">
        <v>58</v>
      </c>
      <c r="W60" s="64"/>
      <c r="X60" s="65"/>
    </row>
    <row r="61" spans="1:24" ht="14.25">
      <c r="A61" s="51"/>
      <c r="B61" s="52"/>
      <c r="C61" s="51">
        <v>231</v>
      </c>
      <c r="D61" s="53" t="s">
        <v>31</v>
      </c>
      <c r="E61" s="40">
        <v>3632</v>
      </c>
      <c r="F61" s="86">
        <v>5151</v>
      </c>
      <c r="G61" s="87"/>
      <c r="H61" s="80"/>
      <c r="I61" s="55" t="s">
        <v>40</v>
      </c>
      <c r="J61" s="88"/>
      <c r="K61" s="56"/>
      <c r="L61" s="56"/>
      <c r="M61" s="57"/>
      <c r="N61" s="89"/>
      <c r="O61" s="90"/>
      <c r="P61" s="91"/>
      <c r="Q61" s="247">
        <v>21.7</v>
      </c>
      <c r="R61" s="62">
        <v>45</v>
      </c>
      <c r="S61" s="238">
        <v>45</v>
      </c>
      <c r="T61" s="265">
        <v>55</v>
      </c>
      <c r="U61" s="256">
        <v>60</v>
      </c>
      <c r="V61" s="43" t="s">
        <v>59</v>
      </c>
      <c r="W61" s="64"/>
      <c r="X61" s="65"/>
    </row>
    <row r="62" spans="1:24" ht="14.25">
      <c r="A62" s="51"/>
      <c r="B62" s="52"/>
      <c r="C62" s="51">
        <v>231</v>
      </c>
      <c r="D62" s="53" t="s">
        <v>31</v>
      </c>
      <c r="E62" s="40">
        <v>3632</v>
      </c>
      <c r="F62" s="86">
        <v>5154</v>
      </c>
      <c r="G62" s="87"/>
      <c r="H62" s="80"/>
      <c r="I62" s="55" t="s">
        <v>40</v>
      </c>
      <c r="J62" s="88"/>
      <c r="K62" s="56"/>
      <c r="L62" s="56"/>
      <c r="M62" s="57"/>
      <c r="N62" s="89"/>
      <c r="O62" s="90"/>
      <c r="P62" s="91"/>
      <c r="Q62" s="247">
        <v>38</v>
      </c>
      <c r="R62" s="62">
        <v>55</v>
      </c>
      <c r="S62" s="238">
        <v>55</v>
      </c>
      <c r="T62" s="265">
        <v>67</v>
      </c>
      <c r="U62" s="256">
        <v>70</v>
      </c>
      <c r="V62" s="43" t="s">
        <v>60</v>
      </c>
      <c r="W62" s="64"/>
      <c r="X62" s="65"/>
    </row>
    <row r="63" spans="1:24" ht="14.25">
      <c r="A63" s="51"/>
      <c r="B63" s="52"/>
      <c r="C63" s="51">
        <v>231</v>
      </c>
      <c r="D63" s="53" t="s">
        <v>31</v>
      </c>
      <c r="E63" s="40">
        <v>3632</v>
      </c>
      <c r="F63" s="86">
        <v>5166</v>
      </c>
      <c r="G63" s="87"/>
      <c r="H63" s="80"/>
      <c r="I63" s="55" t="s">
        <v>40</v>
      </c>
      <c r="J63" s="88"/>
      <c r="K63" s="56"/>
      <c r="L63" s="56"/>
      <c r="M63" s="57"/>
      <c r="N63" s="89"/>
      <c r="O63" s="90"/>
      <c r="P63" s="91"/>
      <c r="Q63" s="247">
        <v>0</v>
      </c>
      <c r="R63" s="62">
        <v>6</v>
      </c>
      <c r="S63" s="238">
        <v>6</v>
      </c>
      <c r="T63" s="265">
        <v>10</v>
      </c>
      <c r="U63" s="256">
        <v>10</v>
      </c>
      <c r="V63" s="43" t="s">
        <v>61</v>
      </c>
      <c r="W63" s="64"/>
      <c r="X63" s="65"/>
    </row>
    <row r="64" spans="1:24" ht="14.25">
      <c r="A64" s="51"/>
      <c r="B64" s="52"/>
      <c r="C64" s="51">
        <v>231</v>
      </c>
      <c r="D64" s="53" t="s">
        <v>31</v>
      </c>
      <c r="E64" s="80">
        <v>3632</v>
      </c>
      <c r="F64" s="86">
        <v>5169</v>
      </c>
      <c r="G64" s="87"/>
      <c r="H64" s="80"/>
      <c r="I64" s="55" t="s">
        <v>40</v>
      </c>
      <c r="J64" s="88"/>
      <c r="K64" s="56"/>
      <c r="L64" s="56"/>
      <c r="M64" s="57"/>
      <c r="N64" s="89"/>
      <c r="O64" s="90"/>
      <c r="P64" s="91"/>
      <c r="Q64" s="247">
        <v>124.9</v>
      </c>
      <c r="R64" s="62">
        <v>150</v>
      </c>
      <c r="S64" s="238">
        <v>463</v>
      </c>
      <c r="T64" s="265">
        <v>500</v>
      </c>
      <c r="U64" s="256">
        <v>550</v>
      </c>
      <c r="V64" s="43" t="s">
        <v>103</v>
      </c>
      <c r="W64" s="64"/>
      <c r="X64" s="65"/>
    </row>
    <row r="65" spans="1:24" ht="14.25">
      <c r="A65" s="51"/>
      <c r="B65" s="52"/>
      <c r="C65" s="51">
        <v>231</v>
      </c>
      <c r="D65" s="53" t="s">
        <v>31</v>
      </c>
      <c r="E65" s="40">
        <v>3632</v>
      </c>
      <c r="F65" s="92">
        <v>5171</v>
      </c>
      <c r="G65" s="87"/>
      <c r="H65" s="80"/>
      <c r="I65" s="55" t="s">
        <v>40</v>
      </c>
      <c r="J65" s="88"/>
      <c r="K65" s="56"/>
      <c r="L65" s="56"/>
      <c r="M65" s="57"/>
      <c r="N65" s="89"/>
      <c r="O65" s="90"/>
      <c r="P65" s="91"/>
      <c r="Q65" s="247">
        <v>560.7</v>
      </c>
      <c r="R65" s="62">
        <v>370</v>
      </c>
      <c r="S65" s="238">
        <v>57</v>
      </c>
      <c r="T65" s="265">
        <v>60</v>
      </c>
      <c r="U65" s="256">
        <v>70</v>
      </c>
      <c r="V65" s="43" t="s">
        <v>98</v>
      </c>
      <c r="W65" s="64"/>
      <c r="X65" s="65"/>
    </row>
    <row r="66" spans="1:24" ht="14.25">
      <c r="A66" s="51"/>
      <c r="B66" s="52"/>
      <c r="C66" s="51">
        <v>231</v>
      </c>
      <c r="D66" s="53" t="s">
        <v>31</v>
      </c>
      <c r="E66" s="80">
        <v>3632</v>
      </c>
      <c r="F66" s="86">
        <v>5192</v>
      </c>
      <c r="G66" s="87"/>
      <c r="H66" s="80"/>
      <c r="I66" s="55" t="s">
        <v>40</v>
      </c>
      <c r="J66" s="88"/>
      <c r="K66" s="56"/>
      <c r="L66" s="56"/>
      <c r="M66" s="57"/>
      <c r="N66" s="89"/>
      <c r="O66" s="90"/>
      <c r="P66" s="91"/>
      <c r="Q66" s="247">
        <v>10.2</v>
      </c>
      <c r="R66" s="62">
        <v>136</v>
      </c>
      <c r="S66" s="238">
        <v>100</v>
      </c>
      <c r="T66" s="265">
        <v>100</v>
      </c>
      <c r="U66" s="256">
        <v>100</v>
      </c>
      <c r="V66" s="43" t="s">
        <v>62</v>
      </c>
      <c r="W66" s="64"/>
      <c r="X66" s="65"/>
    </row>
    <row r="67" spans="1:24" ht="14.25">
      <c r="A67" s="51"/>
      <c r="B67" s="52"/>
      <c r="C67" s="51">
        <v>231</v>
      </c>
      <c r="D67" s="53" t="s">
        <v>31</v>
      </c>
      <c r="E67" s="80">
        <v>3632</v>
      </c>
      <c r="F67" s="86">
        <v>5229</v>
      </c>
      <c r="G67" s="87"/>
      <c r="H67" s="80"/>
      <c r="I67" s="55" t="s">
        <v>40</v>
      </c>
      <c r="J67" s="88"/>
      <c r="K67" s="56"/>
      <c r="L67" s="56"/>
      <c r="M67" s="57"/>
      <c r="N67" s="89"/>
      <c r="O67" s="90"/>
      <c r="P67" s="91"/>
      <c r="Q67" s="247">
        <v>1</v>
      </c>
      <c r="R67" s="62">
        <v>3</v>
      </c>
      <c r="S67" s="238">
        <v>3</v>
      </c>
      <c r="T67" s="265">
        <v>3</v>
      </c>
      <c r="U67" s="256">
        <v>3</v>
      </c>
      <c r="V67" s="43" t="s">
        <v>63</v>
      </c>
      <c r="W67" s="64"/>
      <c r="X67" s="65"/>
    </row>
    <row r="68" spans="1:24" ht="15">
      <c r="A68" s="51"/>
      <c r="B68" s="52"/>
      <c r="C68" s="51"/>
      <c r="D68" s="53"/>
      <c r="E68" s="37"/>
      <c r="F68" s="38"/>
      <c r="G68" s="87"/>
      <c r="H68" s="80"/>
      <c r="I68" s="55"/>
      <c r="J68" s="88"/>
      <c r="K68" s="56"/>
      <c r="L68" s="56"/>
      <c r="M68" s="57"/>
      <c r="N68" s="89"/>
      <c r="O68" s="90"/>
      <c r="P68" s="91"/>
      <c r="Q68" s="249">
        <f>SUM(Q56:Q67)</f>
        <v>823.8000000000001</v>
      </c>
      <c r="R68" s="76">
        <f>SUM(R56:R67)</f>
        <v>891</v>
      </c>
      <c r="S68" s="239">
        <f>SUM(S56:S67)</f>
        <v>792</v>
      </c>
      <c r="T68" s="239">
        <f>SUM(T56:T67)</f>
        <v>863</v>
      </c>
      <c r="U68" s="257">
        <f>SUM(U56:U67)</f>
        <v>941</v>
      </c>
      <c r="V68" s="169" t="s">
        <v>68</v>
      </c>
      <c r="W68" s="64"/>
      <c r="X68" s="65"/>
    </row>
    <row r="69" spans="1:24" ht="15">
      <c r="A69" s="51"/>
      <c r="B69" s="52"/>
      <c r="C69" s="51"/>
      <c r="D69" s="53"/>
      <c r="E69" s="37"/>
      <c r="F69" s="38"/>
      <c r="G69" s="87"/>
      <c r="H69" s="80"/>
      <c r="I69" s="55"/>
      <c r="J69" s="88"/>
      <c r="K69" s="56"/>
      <c r="L69" s="56"/>
      <c r="M69" s="57"/>
      <c r="N69" s="89"/>
      <c r="O69" s="90"/>
      <c r="P69" s="91"/>
      <c r="Q69" s="249"/>
      <c r="R69" s="76"/>
      <c r="S69" s="238"/>
      <c r="T69" s="265"/>
      <c r="U69" s="256"/>
      <c r="V69" s="43"/>
      <c r="W69" s="64"/>
      <c r="X69" s="65"/>
    </row>
    <row r="70" spans="1:24" ht="15">
      <c r="A70" s="51"/>
      <c r="B70" s="52"/>
      <c r="C70" s="51"/>
      <c r="D70" s="53"/>
      <c r="E70" s="37"/>
      <c r="F70" s="38"/>
      <c r="G70" s="87"/>
      <c r="H70" s="80"/>
      <c r="I70" s="55"/>
      <c r="J70" s="88"/>
      <c r="K70" s="56"/>
      <c r="L70" s="56"/>
      <c r="M70" s="57"/>
      <c r="N70" s="89"/>
      <c r="O70" s="90"/>
      <c r="P70" s="91"/>
      <c r="Q70" s="249"/>
      <c r="R70" s="76"/>
      <c r="S70" s="238"/>
      <c r="T70" s="265"/>
      <c r="U70" s="256"/>
      <c r="V70" s="43"/>
      <c r="W70" s="64"/>
      <c r="X70" s="65"/>
    </row>
    <row r="71" spans="1:24" ht="15">
      <c r="A71" s="51"/>
      <c r="B71" s="177"/>
      <c r="C71" s="51">
        <v>231</v>
      </c>
      <c r="D71" s="177" t="s">
        <v>31</v>
      </c>
      <c r="E71" s="93">
        <v>3634</v>
      </c>
      <c r="F71" s="79">
        <v>5171</v>
      </c>
      <c r="G71" s="96"/>
      <c r="H71" s="80"/>
      <c r="I71" s="55" t="s">
        <v>40</v>
      </c>
      <c r="J71" s="97">
        <v>502</v>
      </c>
      <c r="K71" s="56"/>
      <c r="L71" s="56"/>
      <c r="M71" s="57"/>
      <c r="N71" s="57"/>
      <c r="O71" s="58"/>
      <c r="P71" s="59">
        <v>0</v>
      </c>
      <c r="Q71" s="249">
        <v>300</v>
      </c>
      <c r="R71" s="76">
        <v>700</v>
      </c>
      <c r="S71" s="239">
        <v>800</v>
      </c>
      <c r="T71" s="239">
        <v>800</v>
      </c>
      <c r="U71" s="257">
        <v>800</v>
      </c>
      <c r="V71" s="95" t="s">
        <v>81</v>
      </c>
      <c r="W71" s="64"/>
      <c r="X71" s="65"/>
    </row>
    <row r="72" spans="1:24" ht="15.75" customHeight="1">
      <c r="A72" s="51"/>
      <c r="B72" s="52"/>
      <c r="C72" s="51"/>
      <c r="D72" s="53"/>
      <c r="E72" s="78"/>
      <c r="F72" s="38"/>
      <c r="G72" s="79"/>
      <c r="H72" s="40"/>
      <c r="I72" s="55"/>
      <c r="J72" s="82"/>
      <c r="K72" s="83"/>
      <c r="L72" s="83"/>
      <c r="M72" s="84"/>
      <c r="N72" s="84"/>
      <c r="O72" s="85"/>
      <c r="P72" s="67"/>
      <c r="Q72" s="249"/>
      <c r="R72" s="76"/>
      <c r="S72" s="239"/>
      <c r="T72" s="267"/>
      <c r="U72" s="261"/>
      <c r="V72" s="169"/>
      <c r="W72" s="64"/>
      <c r="X72" s="65"/>
    </row>
    <row r="73" spans="1:24" ht="16.5" customHeight="1">
      <c r="A73" s="51"/>
      <c r="B73" s="52"/>
      <c r="C73" s="51"/>
      <c r="D73" s="53"/>
      <c r="E73" s="37"/>
      <c r="F73" s="38"/>
      <c r="G73" s="96"/>
      <c r="H73" s="80"/>
      <c r="I73" s="81"/>
      <c r="J73" s="97"/>
      <c r="K73" s="98"/>
      <c r="L73" s="98"/>
      <c r="M73" s="57"/>
      <c r="N73" s="89"/>
      <c r="O73" s="99"/>
      <c r="P73" s="178">
        <f>SUM(P25,P72)</f>
        <v>2273</v>
      </c>
      <c r="Q73" s="249">
        <f>SUM(Q25+Q51+Q68+Q71)</f>
        <v>14340.8</v>
      </c>
      <c r="R73" s="76">
        <f>SUM(R25+R51+R68+R71)</f>
        <v>17408</v>
      </c>
      <c r="S73" s="239">
        <f>SUM(S25+S51+S68+S71)</f>
        <v>20062</v>
      </c>
      <c r="T73" s="239">
        <f>SUM(T25+T51+T68+T71)</f>
        <v>19462</v>
      </c>
      <c r="U73" s="262">
        <f>SUM(U25+U51+U68+U71)</f>
        <v>19864</v>
      </c>
      <c r="V73" s="179" t="s">
        <v>75</v>
      </c>
      <c r="W73" s="64"/>
      <c r="X73" s="65"/>
    </row>
    <row r="74" spans="1:24" ht="14.25" hidden="1">
      <c r="A74" s="51"/>
      <c r="B74" s="52"/>
      <c r="C74" s="51"/>
      <c r="D74" s="53"/>
      <c r="E74" s="37"/>
      <c r="F74" s="38"/>
      <c r="G74" s="96"/>
      <c r="H74" s="40"/>
      <c r="I74" s="55"/>
      <c r="J74" s="97"/>
      <c r="K74" s="98"/>
      <c r="L74" s="98"/>
      <c r="M74" s="57"/>
      <c r="N74" s="89"/>
      <c r="O74" s="180"/>
      <c r="P74" s="89"/>
      <c r="Q74" s="180"/>
      <c r="R74" s="180"/>
      <c r="S74" s="180"/>
      <c r="T74" s="180"/>
      <c r="U74" s="180"/>
      <c r="V74" s="181"/>
      <c r="W74" s="64"/>
      <c r="X74" s="65"/>
    </row>
    <row r="75" spans="1:24" ht="14.25" hidden="1">
      <c r="A75" s="51"/>
      <c r="B75" s="52"/>
      <c r="C75" s="51"/>
      <c r="D75" s="52"/>
      <c r="E75" s="37"/>
      <c r="F75" s="38"/>
      <c r="G75" s="96"/>
      <c r="H75" s="40"/>
      <c r="I75" s="55"/>
      <c r="J75" s="97"/>
      <c r="K75" s="98"/>
      <c r="L75" s="98"/>
      <c r="M75" s="57"/>
      <c r="N75" s="89"/>
      <c r="O75" s="180"/>
      <c r="P75" s="89"/>
      <c r="Q75" s="180"/>
      <c r="R75" s="180"/>
      <c r="S75" s="180"/>
      <c r="T75" s="180"/>
      <c r="U75" s="180"/>
      <c r="V75" s="182"/>
      <c r="W75" s="64"/>
      <c r="X75" s="65"/>
    </row>
    <row r="76" spans="1:24" ht="14.25" hidden="1">
      <c r="A76" s="51"/>
      <c r="B76" s="177"/>
      <c r="C76" s="51"/>
      <c r="D76" s="177"/>
      <c r="E76" s="183"/>
      <c r="F76" s="38"/>
      <c r="G76" s="96"/>
      <c r="H76" s="80"/>
      <c r="I76" s="81"/>
      <c r="J76" s="97"/>
      <c r="K76" s="98"/>
      <c r="L76" s="98"/>
      <c r="M76" s="57"/>
      <c r="N76" s="89"/>
      <c r="O76" s="180"/>
      <c r="P76" s="89"/>
      <c r="Q76" s="180"/>
      <c r="R76" s="180"/>
      <c r="S76" s="180"/>
      <c r="T76" s="180"/>
      <c r="U76" s="180"/>
      <c r="V76" s="182"/>
      <c r="W76" s="64"/>
      <c r="X76" s="65"/>
    </row>
    <row r="77" spans="1:24" ht="14.25">
      <c r="A77" s="19"/>
      <c r="B77" s="20"/>
      <c r="C77" s="19"/>
      <c r="D77" s="20"/>
      <c r="E77" s="172"/>
      <c r="F77" s="184"/>
      <c r="G77" s="185"/>
      <c r="H77" s="186"/>
      <c r="I77" s="187"/>
      <c r="J77" s="188"/>
      <c r="K77" s="189"/>
      <c r="L77" s="189"/>
      <c r="M77" s="190"/>
      <c r="N77" s="190"/>
      <c r="O77" s="190"/>
      <c r="P77" s="190"/>
      <c r="Q77" s="190"/>
      <c r="R77" s="190"/>
      <c r="S77" s="190"/>
      <c r="T77" s="190"/>
      <c r="U77" s="190"/>
      <c r="V77" s="191"/>
      <c r="W77" s="33"/>
      <c r="X77" s="65"/>
    </row>
    <row r="78" spans="1:24" ht="14.25">
      <c r="A78" s="19"/>
      <c r="B78" s="20"/>
      <c r="C78" s="19"/>
      <c r="D78" s="20"/>
      <c r="E78" s="172"/>
      <c r="F78" s="184"/>
      <c r="G78" s="185"/>
      <c r="H78" s="186"/>
      <c r="I78" s="187"/>
      <c r="J78" s="188"/>
      <c r="K78" s="189"/>
      <c r="L78" s="189"/>
      <c r="M78" s="190"/>
      <c r="N78" s="190"/>
      <c r="O78" s="190"/>
      <c r="P78" s="190"/>
      <c r="Q78" s="190"/>
      <c r="R78" s="190"/>
      <c r="S78" s="190"/>
      <c r="T78" s="190"/>
      <c r="U78" s="190"/>
      <c r="V78" s="191"/>
      <c r="W78" s="33"/>
      <c r="X78" s="65"/>
    </row>
    <row r="79" spans="1:24" ht="14.25" hidden="1">
      <c r="A79" s="19"/>
      <c r="B79" s="20"/>
      <c r="C79" s="19"/>
      <c r="D79" s="20"/>
      <c r="E79" s="172"/>
      <c r="F79" s="184"/>
      <c r="G79" s="185"/>
      <c r="H79" s="186"/>
      <c r="I79" s="187"/>
      <c r="J79" s="188"/>
      <c r="K79" s="189"/>
      <c r="L79" s="189"/>
      <c r="M79" s="190"/>
      <c r="N79" s="190"/>
      <c r="O79" s="190"/>
      <c r="P79" s="190"/>
      <c r="Q79" s="190"/>
      <c r="R79" s="190"/>
      <c r="S79" s="190"/>
      <c r="T79" s="190"/>
      <c r="U79" s="190"/>
      <c r="V79" s="191"/>
      <c r="W79" s="33"/>
      <c r="X79" s="65"/>
    </row>
    <row r="80" spans="1:22" ht="12.75" hidden="1">
      <c r="A80" s="279" t="s">
        <v>65</v>
      </c>
      <c r="B80" s="280"/>
      <c r="C80" s="280"/>
      <c r="D80" s="280"/>
      <c r="E80" s="280"/>
      <c r="F80" s="280"/>
      <c r="G80" s="280"/>
      <c r="H80" s="280"/>
      <c r="I80" s="280"/>
      <c r="J80" s="280"/>
      <c r="V80" s="48" t="s">
        <v>64</v>
      </c>
    </row>
    <row r="81" ht="12.75" hidden="1"/>
    <row r="82" ht="12.75">
      <c r="A82" s="48"/>
    </row>
    <row r="83" ht="12.75">
      <c r="A83" s="192"/>
    </row>
    <row r="84" ht="12.75">
      <c r="A84" s="48"/>
    </row>
    <row r="86" ht="12.75">
      <c r="A86" s="48"/>
    </row>
    <row r="87" ht="12.75">
      <c r="A87" s="192"/>
    </row>
    <row r="91" spans="1:7" s="5" customFormat="1" ht="18">
      <c r="A91" s="4"/>
      <c r="B91" s="4"/>
      <c r="C91" s="4"/>
      <c r="D91" s="4"/>
      <c r="E91" s="4"/>
      <c r="F91" s="4"/>
      <c r="G91" s="4"/>
    </row>
    <row r="92" s="3" customFormat="1" ht="12.75"/>
    <row r="93" spans="1:22" s="3" customFormat="1" ht="15">
      <c r="A93" s="1"/>
      <c r="B93" s="1"/>
      <c r="C93" s="1"/>
      <c r="D93" s="1"/>
      <c r="E93" s="6"/>
      <c r="F93" s="6"/>
      <c r="G93" s="1"/>
      <c r="H93" s="1"/>
      <c r="I93" s="6"/>
      <c r="J93" s="2"/>
      <c r="K93" s="2"/>
      <c r="L93" s="2"/>
      <c r="O93" s="2"/>
      <c r="P93" s="2"/>
      <c r="Q93" s="2"/>
      <c r="R93" s="2"/>
      <c r="S93" s="2"/>
      <c r="T93" s="2"/>
      <c r="U93" s="2"/>
      <c r="V93" s="2"/>
    </row>
    <row r="94" spans="1:22" s="3" customFormat="1" ht="22.5" customHeight="1">
      <c r="A94" s="7"/>
      <c r="B94" s="7"/>
      <c r="C94" s="7"/>
      <c r="D94" s="7"/>
      <c r="E94" s="5"/>
      <c r="F94" s="8"/>
      <c r="G94" s="9"/>
      <c r="H94" s="9"/>
      <c r="I94" s="10"/>
      <c r="J94" s="2"/>
      <c r="K94" s="2"/>
      <c r="L94" s="2"/>
      <c r="M94" s="11"/>
      <c r="N94" s="11"/>
      <c r="O94" s="11"/>
      <c r="P94" s="11"/>
      <c r="Q94" s="11"/>
      <c r="R94" s="11"/>
      <c r="S94" s="11"/>
      <c r="T94" s="11"/>
      <c r="U94" s="11"/>
      <c r="V94" s="11"/>
    </row>
    <row r="95" s="3" customFormat="1" ht="12.75"/>
    <row r="96" s="3" customFormat="1" ht="12.75"/>
    <row r="97" s="3" customFormat="1" ht="12.75"/>
    <row r="98" spans="1:22" s="3" customFormat="1" ht="15.75">
      <c r="A98" s="12"/>
      <c r="B98" s="12"/>
      <c r="C98" s="13"/>
      <c r="D98" s="13"/>
      <c r="E98" s="13"/>
      <c r="F98" s="13"/>
      <c r="G98" s="13"/>
      <c r="H98" s="13"/>
      <c r="I98" s="13"/>
      <c r="J98" s="12"/>
      <c r="K98" s="13"/>
      <c r="L98" s="13"/>
      <c r="M98" s="13"/>
      <c r="N98" s="13"/>
      <c r="O98" s="14"/>
      <c r="P98" s="14"/>
      <c r="Q98" s="14"/>
      <c r="R98" s="14"/>
      <c r="S98" s="14"/>
      <c r="T98" s="14"/>
      <c r="U98" s="14"/>
      <c r="V98" s="15"/>
    </row>
    <row r="99" spans="1:22" s="3" customFormat="1" ht="15.75">
      <c r="A99" s="12"/>
      <c r="B99" s="12"/>
      <c r="C99" s="13"/>
      <c r="D99" s="13"/>
      <c r="E99" s="13"/>
      <c r="F99" s="13"/>
      <c r="G99" s="13"/>
      <c r="H99" s="13"/>
      <c r="I99" s="13"/>
      <c r="J99" s="12"/>
      <c r="K99" s="13"/>
      <c r="L99" s="13"/>
      <c r="M99" s="13"/>
      <c r="N99" s="13"/>
      <c r="O99" s="16"/>
      <c r="P99" s="16"/>
      <c r="Q99" s="16"/>
      <c r="R99" s="16"/>
      <c r="S99" s="16"/>
      <c r="T99" s="16"/>
      <c r="U99" s="16"/>
      <c r="V99" s="16"/>
    </row>
    <row r="100" spans="1:22" s="3" customFormat="1" ht="15.75">
      <c r="A100" s="17"/>
      <c r="B100" s="17"/>
      <c r="C100" s="17"/>
      <c r="D100" s="17"/>
      <c r="E100" s="17"/>
      <c r="F100" s="17"/>
      <c r="G100" s="17"/>
      <c r="H100" s="17"/>
      <c r="I100" s="17"/>
      <c r="J100" s="18"/>
      <c r="K100" s="18"/>
      <c r="L100" s="18"/>
      <c r="M100" s="18"/>
      <c r="N100" s="18"/>
      <c r="O100" s="14"/>
      <c r="P100" s="14"/>
      <c r="Q100" s="14"/>
      <c r="R100" s="14"/>
      <c r="S100" s="14"/>
      <c r="T100" s="14"/>
      <c r="U100" s="14"/>
      <c r="V100" s="14"/>
    </row>
    <row r="101" spans="1:22" s="3" customFormat="1" ht="12.75">
      <c r="A101" s="19"/>
      <c r="B101" s="20"/>
      <c r="C101" s="19"/>
      <c r="D101" s="20"/>
      <c r="E101" s="21"/>
      <c r="F101" s="21"/>
      <c r="G101" s="22"/>
      <c r="H101" s="22"/>
      <c r="I101" s="23"/>
      <c r="J101" s="24"/>
      <c r="K101" s="25"/>
      <c r="L101" s="25"/>
      <c r="M101" s="25"/>
      <c r="N101" s="25"/>
      <c r="O101" s="26"/>
      <c r="P101" s="26"/>
      <c r="Q101" s="26"/>
      <c r="R101" s="26"/>
      <c r="S101" s="26"/>
      <c r="T101" s="26"/>
      <c r="U101" s="26"/>
      <c r="V101" s="27"/>
    </row>
    <row r="102" spans="1:22" s="3" customFormat="1" ht="12.75">
      <c r="A102" s="19"/>
      <c r="B102" s="20"/>
      <c r="C102" s="19"/>
      <c r="D102" s="20"/>
      <c r="E102" s="21"/>
      <c r="F102" s="21"/>
      <c r="G102" s="22"/>
      <c r="H102" s="22"/>
      <c r="I102" s="23"/>
      <c r="J102" s="24"/>
      <c r="K102" s="25"/>
      <c r="L102" s="25"/>
      <c r="M102" s="25"/>
      <c r="N102" s="25"/>
      <c r="O102" s="26"/>
      <c r="P102" s="26"/>
      <c r="Q102" s="26"/>
      <c r="R102" s="26"/>
      <c r="S102" s="26"/>
      <c r="T102" s="26"/>
      <c r="U102" s="26"/>
      <c r="V102" s="27"/>
    </row>
    <row r="103" spans="1:22" s="3" customFormat="1" ht="12.75">
      <c r="A103" s="19"/>
      <c r="B103" s="20"/>
      <c r="C103" s="19"/>
      <c r="D103" s="20"/>
      <c r="E103" s="21"/>
      <c r="F103" s="21"/>
      <c r="G103" s="22"/>
      <c r="H103" s="22"/>
      <c r="I103" s="23"/>
      <c r="J103" s="28"/>
      <c r="K103" s="29"/>
      <c r="L103" s="29"/>
      <c r="M103" s="25"/>
      <c r="N103" s="25"/>
      <c r="O103" s="30"/>
      <c r="P103" s="30"/>
      <c r="Q103" s="30"/>
      <c r="R103" s="30"/>
      <c r="S103" s="30"/>
      <c r="T103" s="30"/>
      <c r="U103" s="30"/>
      <c r="V103" s="27"/>
    </row>
    <row r="104" spans="1:22" s="3" customFormat="1" ht="12.75">
      <c r="A104" s="19"/>
      <c r="B104" s="20"/>
      <c r="C104" s="19"/>
      <c r="D104" s="20"/>
      <c r="E104" s="21"/>
      <c r="F104" s="21"/>
      <c r="G104" s="22"/>
      <c r="H104" s="22"/>
      <c r="I104" s="23"/>
      <c r="J104" s="28"/>
      <c r="K104" s="29"/>
      <c r="L104" s="29"/>
      <c r="M104" s="25"/>
      <c r="N104" s="25"/>
      <c r="O104" s="30"/>
      <c r="P104" s="30"/>
      <c r="Q104" s="30"/>
      <c r="R104" s="30"/>
      <c r="S104" s="30"/>
      <c r="T104" s="30"/>
      <c r="U104" s="30"/>
      <c r="V104" s="27"/>
    </row>
    <row r="105" spans="1:22" s="3" customFormat="1" ht="12.75">
      <c r="A105" s="19"/>
      <c r="B105" s="20"/>
      <c r="C105" s="19"/>
      <c r="D105" s="20"/>
      <c r="E105" s="21"/>
      <c r="F105" s="21"/>
      <c r="G105" s="22"/>
      <c r="H105" s="22"/>
      <c r="I105" s="23"/>
      <c r="J105" s="28"/>
      <c r="K105" s="29"/>
      <c r="L105" s="29"/>
      <c r="M105" s="25"/>
      <c r="N105" s="25"/>
      <c r="O105" s="30"/>
      <c r="P105" s="30"/>
      <c r="Q105" s="30"/>
      <c r="R105" s="30"/>
      <c r="S105" s="30"/>
      <c r="T105" s="30"/>
      <c r="U105" s="30"/>
      <c r="V105" s="27"/>
    </row>
    <row r="106" spans="1:22" s="3" customFormat="1" ht="12.75">
      <c r="A106" s="19"/>
      <c r="B106" s="20"/>
      <c r="C106" s="19"/>
      <c r="D106" s="20"/>
      <c r="E106" s="21"/>
      <c r="F106" s="21"/>
      <c r="G106" s="22"/>
      <c r="H106" s="22"/>
      <c r="I106" s="23"/>
      <c r="J106" s="28"/>
      <c r="K106" s="29"/>
      <c r="L106" s="29"/>
      <c r="M106" s="25"/>
      <c r="N106" s="25"/>
      <c r="O106" s="30"/>
      <c r="P106" s="30"/>
      <c r="Q106" s="30"/>
      <c r="R106" s="30"/>
      <c r="S106" s="30"/>
      <c r="T106" s="30"/>
      <c r="U106" s="30"/>
      <c r="V106" s="27"/>
    </row>
    <row r="107" spans="1:22" s="3" customFormat="1" ht="12.75">
      <c r="A107" s="19"/>
      <c r="B107" s="20"/>
      <c r="C107" s="19"/>
      <c r="D107" s="20"/>
      <c r="E107" s="21"/>
      <c r="F107" s="21"/>
      <c r="G107" s="22"/>
      <c r="H107" s="22"/>
      <c r="I107" s="23"/>
      <c r="J107" s="28"/>
      <c r="K107" s="29"/>
      <c r="L107" s="29"/>
      <c r="M107" s="25"/>
      <c r="N107" s="25"/>
      <c r="O107" s="30"/>
      <c r="P107" s="30"/>
      <c r="Q107" s="30"/>
      <c r="R107" s="30"/>
      <c r="S107" s="30"/>
      <c r="T107" s="30"/>
      <c r="U107" s="30"/>
      <c r="V107" s="27"/>
    </row>
    <row r="108" spans="1:22" s="3" customFormat="1" ht="12.75">
      <c r="A108" s="19"/>
      <c r="B108" s="20"/>
      <c r="C108" s="19"/>
      <c r="D108" s="20"/>
      <c r="E108" s="21"/>
      <c r="F108" s="21"/>
      <c r="G108" s="22"/>
      <c r="H108" s="22"/>
      <c r="I108" s="23"/>
      <c r="J108" s="28"/>
      <c r="K108" s="29"/>
      <c r="L108" s="29"/>
      <c r="M108" s="25"/>
      <c r="N108" s="25"/>
      <c r="O108" s="30"/>
      <c r="P108" s="30"/>
      <c r="Q108" s="30"/>
      <c r="R108" s="30"/>
      <c r="S108" s="30"/>
      <c r="T108" s="30"/>
      <c r="U108" s="30"/>
      <c r="V108" s="27"/>
    </row>
    <row r="109" spans="1:22" s="3" customFormat="1" ht="12.75">
      <c r="A109" s="19"/>
      <c r="B109" s="20"/>
      <c r="C109" s="19"/>
      <c r="D109" s="20"/>
      <c r="E109" s="21"/>
      <c r="F109" s="21"/>
      <c r="G109" s="22"/>
      <c r="H109" s="22"/>
      <c r="I109" s="23"/>
      <c r="J109" s="28"/>
      <c r="K109" s="29"/>
      <c r="L109" s="29"/>
      <c r="M109" s="29"/>
      <c r="N109" s="29"/>
      <c r="O109" s="30"/>
      <c r="P109" s="30"/>
      <c r="Q109" s="30"/>
      <c r="R109" s="30"/>
      <c r="S109" s="30"/>
      <c r="T109" s="30"/>
      <c r="U109" s="30"/>
      <c r="V109" s="27"/>
    </row>
    <row r="110" spans="1:22" s="3" customFormat="1" ht="12.75">
      <c r="A110" s="19"/>
      <c r="B110" s="20"/>
      <c r="C110" s="19"/>
      <c r="D110" s="20"/>
      <c r="E110" s="21"/>
      <c r="F110" s="21"/>
      <c r="G110" s="22"/>
      <c r="H110" s="22"/>
      <c r="I110" s="23"/>
      <c r="J110" s="28"/>
      <c r="K110" s="29"/>
      <c r="L110" s="29"/>
      <c r="M110" s="29"/>
      <c r="N110" s="29"/>
      <c r="O110" s="30"/>
      <c r="P110" s="30"/>
      <c r="Q110" s="30"/>
      <c r="R110" s="30"/>
      <c r="S110" s="30"/>
      <c r="T110" s="30"/>
      <c r="U110" s="30"/>
      <c r="V110" s="27"/>
    </row>
    <row r="111" spans="1:22" s="3" customFormat="1" ht="12.75">
      <c r="A111" s="19"/>
      <c r="B111" s="20"/>
      <c r="C111" s="19"/>
      <c r="D111" s="20"/>
      <c r="E111" s="21"/>
      <c r="F111" s="21"/>
      <c r="G111" s="22"/>
      <c r="H111" s="22"/>
      <c r="I111" s="23"/>
      <c r="J111" s="24"/>
      <c r="K111" s="25"/>
      <c r="L111" s="25"/>
      <c r="M111" s="25"/>
      <c r="N111" s="25"/>
      <c r="O111" s="30"/>
      <c r="P111" s="30"/>
      <c r="Q111" s="30"/>
      <c r="R111" s="30"/>
      <c r="S111" s="30"/>
      <c r="T111" s="30"/>
      <c r="U111" s="30"/>
      <c r="V111" s="27"/>
    </row>
    <row r="112" spans="1:22" s="3" customFormat="1" ht="12.75">
      <c r="A112" s="19"/>
      <c r="B112" s="20"/>
      <c r="C112" s="19"/>
      <c r="D112" s="20"/>
      <c r="E112" s="21"/>
      <c r="F112" s="21"/>
      <c r="G112" s="22"/>
      <c r="H112" s="22"/>
      <c r="I112" s="23"/>
      <c r="J112" s="28"/>
      <c r="K112" s="29"/>
      <c r="L112" s="29"/>
      <c r="M112" s="29"/>
      <c r="N112" s="29"/>
      <c r="O112" s="30"/>
      <c r="P112" s="30"/>
      <c r="Q112" s="30"/>
      <c r="R112" s="30"/>
      <c r="S112" s="30"/>
      <c r="T112" s="30"/>
      <c r="U112" s="30"/>
      <c r="V112" s="27"/>
    </row>
    <row r="113" spans="1:22" s="3" customFormat="1" ht="12.75">
      <c r="A113" s="19"/>
      <c r="B113" s="20"/>
      <c r="C113" s="19"/>
      <c r="D113" s="20"/>
      <c r="E113" s="21"/>
      <c r="F113" s="21"/>
      <c r="G113" s="22"/>
      <c r="H113" s="22"/>
      <c r="I113" s="23"/>
      <c r="J113" s="28"/>
      <c r="K113" s="29"/>
      <c r="L113" s="29"/>
      <c r="M113" s="29"/>
      <c r="N113" s="29"/>
      <c r="O113" s="31"/>
      <c r="P113" s="31"/>
      <c r="Q113" s="31"/>
      <c r="R113" s="31"/>
      <c r="S113" s="31"/>
      <c r="T113" s="31"/>
      <c r="U113" s="31"/>
      <c r="V113" s="32"/>
    </row>
    <row r="114" spans="1:22" s="3" customFormat="1" ht="12.75">
      <c r="A114" s="19"/>
      <c r="B114" s="20"/>
      <c r="C114" s="19"/>
      <c r="D114" s="20"/>
      <c r="E114" s="21"/>
      <c r="F114" s="21"/>
      <c r="G114" s="22"/>
      <c r="H114" s="22"/>
      <c r="I114" s="23"/>
      <c r="J114" s="28"/>
      <c r="K114" s="29"/>
      <c r="L114" s="29"/>
      <c r="M114" s="29"/>
      <c r="N114" s="29"/>
      <c r="O114" s="30"/>
      <c r="P114" s="30"/>
      <c r="Q114" s="30"/>
      <c r="R114" s="30"/>
      <c r="S114" s="30"/>
      <c r="T114" s="30"/>
      <c r="U114" s="30"/>
      <c r="V114" s="27"/>
    </row>
    <row r="115" spans="1:22" s="3" customFormat="1" ht="12.75">
      <c r="A115" s="19"/>
      <c r="B115" s="20"/>
      <c r="C115" s="19"/>
      <c r="D115" s="20"/>
      <c r="E115" s="21"/>
      <c r="F115" s="31"/>
      <c r="G115" s="31"/>
      <c r="H115" s="22"/>
      <c r="I115" s="23"/>
      <c r="J115" s="24"/>
      <c r="K115" s="25"/>
      <c r="L115" s="25"/>
      <c r="M115" s="25"/>
      <c r="N115" s="25"/>
      <c r="O115" s="31"/>
      <c r="P115" s="31"/>
      <c r="Q115" s="31"/>
      <c r="R115" s="31"/>
      <c r="S115" s="31"/>
      <c r="T115" s="31"/>
      <c r="U115" s="31"/>
      <c r="V115" s="27"/>
    </row>
    <row r="116" spans="1:22" s="3" customFormat="1" ht="15">
      <c r="A116" s="33"/>
      <c r="B116" s="33"/>
      <c r="C116" s="33"/>
      <c r="D116" s="33"/>
      <c r="E116" s="33"/>
      <c r="F116" s="33"/>
      <c r="G116" s="33"/>
      <c r="H116" s="33"/>
      <c r="I116" s="33"/>
      <c r="J116" s="34"/>
      <c r="K116" s="35"/>
      <c r="L116" s="35"/>
      <c r="M116" s="35"/>
      <c r="N116" s="35"/>
      <c r="O116" s="33"/>
      <c r="P116" s="33"/>
      <c r="Q116" s="33"/>
      <c r="R116" s="33"/>
      <c r="S116" s="33"/>
      <c r="T116" s="33"/>
      <c r="U116" s="33"/>
      <c r="V116" s="36"/>
    </row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</sheetData>
  <sheetProtection/>
  <mergeCells count="1">
    <mergeCell ref="A80:J80"/>
  </mergeCells>
  <printOptions/>
  <pageMargins left="0.34" right="0.1968503937007874" top="0.5905511811023623" bottom="0.15748031496062992" header="0.15748031496062992" footer="0.15748031496062992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1"/>
  <sheetViews>
    <sheetView tabSelected="1" zoomScale="90" zoomScaleNormal="90" zoomScalePageLayoutView="0" workbookViewId="0" topLeftCell="A1">
      <selection activeCell="U27" sqref="U27"/>
    </sheetView>
  </sheetViews>
  <sheetFormatPr defaultColWidth="9.140625" defaultRowHeight="12.75"/>
  <cols>
    <col min="1" max="1" width="5.140625" style="66" customWidth="1"/>
    <col min="2" max="2" width="5.7109375" style="66" customWidth="1"/>
    <col min="3" max="3" width="7.140625" style="66" customWidth="1"/>
    <col min="4" max="4" width="6.421875" style="66" customWidth="1"/>
    <col min="5" max="5" width="6.7109375" style="66" customWidth="1"/>
    <col min="6" max="6" width="7.7109375" style="66" customWidth="1"/>
    <col min="7" max="7" width="5.7109375" style="66" hidden="1" customWidth="1"/>
    <col min="8" max="8" width="7.57421875" style="66" customWidth="1"/>
    <col min="9" max="9" width="5.7109375" style="66" customWidth="1"/>
    <col min="10" max="10" width="7.421875" style="66" customWidth="1"/>
    <col min="11" max="11" width="12.421875" style="66" hidden="1" customWidth="1"/>
    <col min="12" max="12" width="12.7109375" style="66" hidden="1" customWidth="1"/>
    <col min="13" max="13" width="13.421875" style="66" hidden="1" customWidth="1"/>
    <col min="14" max="14" width="13.57421875" style="66" hidden="1" customWidth="1"/>
    <col min="15" max="15" width="10.00390625" style="66" hidden="1" customWidth="1"/>
    <col min="16" max="16" width="13.421875" style="66" hidden="1" customWidth="1"/>
    <col min="17" max="18" width="13.00390625" style="66" customWidth="1"/>
    <col min="19" max="19" width="12.57421875" style="66" customWidth="1"/>
    <col min="20" max="20" width="12.28125" style="66" customWidth="1"/>
    <col min="21" max="21" width="14.00390625" style="66" customWidth="1"/>
    <col min="22" max="22" width="93.421875" style="66" customWidth="1"/>
    <col min="23" max="23" width="6.00390625" style="66" hidden="1" customWidth="1"/>
    <col min="24" max="25" width="9.140625" style="66" customWidth="1"/>
    <col min="26" max="26" width="3.140625" style="66" customWidth="1"/>
    <col min="27" max="27" width="9.140625" style="66" hidden="1" customWidth="1"/>
    <col min="28" max="28" width="3.8515625" style="66" hidden="1" customWidth="1"/>
    <col min="29" max="31" width="9.140625" style="66" hidden="1" customWidth="1"/>
    <col min="32" max="32" width="4.8515625" style="66" hidden="1" customWidth="1"/>
    <col min="33" max="34" width="9.140625" style="66" hidden="1" customWidth="1"/>
    <col min="35" max="16384" width="9.140625" style="66" customWidth="1"/>
  </cols>
  <sheetData>
    <row r="1" spans="1:7" s="103" customFormat="1" ht="5.25" customHeight="1">
      <c r="A1" s="102"/>
      <c r="B1" s="102"/>
      <c r="C1" s="102"/>
      <c r="D1" s="102"/>
      <c r="F1" s="102"/>
      <c r="G1" s="102"/>
    </row>
    <row r="2" spans="1:7" s="103" customFormat="1" ht="9" customHeight="1">
      <c r="A2" s="102"/>
      <c r="B2" s="102"/>
      <c r="C2" s="102"/>
      <c r="D2" s="102"/>
      <c r="E2" s="102"/>
      <c r="F2" s="102"/>
      <c r="G2" s="102"/>
    </row>
    <row r="3" spans="1:22" ht="18">
      <c r="A3" s="102" t="s">
        <v>0</v>
      </c>
      <c r="E3" s="104" t="s">
        <v>83</v>
      </c>
      <c r="V3" s="105" t="s">
        <v>77</v>
      </c>
    </row>
    <row r="4" spans="1:22" ht="15.75" hidden="1" thickBot="1">
      <c r="A4" s="1"/>
      <c r="B4" s="1"/>
      <c r="C4" s="1"/>
      <c r="D4" s="1"/>
      <c r="E4" s="106" t="s">
        <v>1</v>
      </c>
      <c r="F4" s="107" t="s">
        <v>2</v>
      </c>
      <c r="G4" s="108" t="s">
        <v>3</v>
      </c>
      <c r="H4" s="108"/>
      <c r="I4" s="109" t="s">
        <v>4</v>
      </c>
      <c r="J4" s="2"/>
      <c r="K4" s="2"/>
      <c r="L4" s="2"/>
      <c r="M4" s="3"/>
      <c r="N4" s="3"/>
      <c r="O4" s="110"/>
      <c r="P4" s="110"/>
      <c r="Q4" s="110"/>
      <c r="R4" s="110"/>
      <c r="S4" s="110"/>
      <c r="T4" s="110"/>
      <c r="U4" s="110"/>
      <c r="V4" s="110"/>
    </row>
    <row r="5" spans="1:22" ht="22.5" customHeight="1" hidden="1" thickBot="1" thickTop="1">
      <c r="A5" s="7"/>
      <c r="B5" s="7"/>
      <c r="C5" s="7"/>
      <c r="D5" s="7"/>
      <c r="E5" s="111">
        <v>2010</v>
      </c>
      <c r="F5" s="112" t="s">
        <v>32</v>
      </c>
      <c r="G5" s="113"/>
      <c r="H5" s="113">
        <v>283061</v>
      </c>
      <c r="I5" s="114" t="s">
        <v>5</v>
      </c>
      <c r="J5" s="110"/>
      <c r="K5" s="110"/>
      <c r="L5" s="110"/>
      <c r="M5" s="115" t="s">
        <v>35</v>
      </c>
      <c r="N5" s="115"/>
      <c r="O5" s="115"/>
      <c r="P5" s="115"/>
      <c r="Q5" s="115"/>
      <c r="R5" s="115"/>
      <c r="S5" s="115"/>
      <c r="T5" s="115"/>
      <c r="U5" s="115"/>
      <c r="V5" s="115"/>
    </row>
    <row r="6" spans="1:22" s="123" customFormat="1" ht="22.5" customHeight="1" hidden="1">
      <c r="A6" s="116"/>
      <c r="B6" s="116"/>
      <c r="C6" s="116"/>
      <c r="D6" s="116"/>
      <c r="E6" s="117"/>
      <c r="F6" s="118"/>
      <c r="G6" s="119"/>
      <c r="H6" s="119"/>
      <c r="I6" s="120"/>
      <c r="J6" s="121"/>
      <c r="K6" s="121"/>
      <c r="L6" s="121"/>
      <c r="M6" s="122"/>
      <c r="N6" s="122"/>
      <c r="O6" s="122"/>
      <c r="P6" s="122"/>
      <c r="Q6" s="122"/>
      <c r="R6" s="122"/>
      <c r="S6" s="122"/>
      <c r="T6" s="122"/>
      <c r="U6" s="122"/>
      <c r="V6" s="122"/>
    </row>
    <row r="7" spans="1:22" ht="3.75" customHeight="1" thickBot="1">
      <c r="A7" s="124"/>
      <c r="B7" s="124"/>
      <c r="C7" s="124"/>
      <c r="D7" s="124"/>
      <c r="E7" s="110"/>
      <c r="F7" s="110"/>
      <c r="G7" s="124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</row>
    <row r="8" spans="1:23" ht="15.75">
      <c r="A8" s="125" t="s">
        <v>6</v>
      </c>
      <c r="B8" s="126" t="s">
        <v>7</v>
      </c>
      <c r="C8" s="127" t="s">
        <v>8</v>
      </c>
      <c r="D8" s="128" t="s">
        <v>9</v>
      </c>
      <c r="E8" s="129" t="s">
        <v>10</v>
      </c>
      <c r="F8" s="130" t="s">
        <v>11</v>
      </c>
      <c r="G8" s="130" t="s">
        <v>12</v>
      </c>
      <c r="H8" s="130" t="s">
        <v>13</v>
      </c>
      <c r="I8" s="131" t="s">
        <v>14</v>
      </c>
      <c r="J8" s="132" t="s">
        <v>15</v>
      </c>
      <c r="K8" s="128" t="s">
        <v>16</v>
      </c>
      <c r="L8" s="128" t="s">
        <v>17</v>
      </c>
      <c r="M8" s="133" t="s">
        <v>18</v>
      </c>
      <c r="N8" s="133" t="s">
        <v>19</v>
      </c>
      <c r="O8" s="134" t="s">
        <v>20</v>
      </c>
      <c r="P8" s="135" t="s">
        <v>38</v>
      </c>
      <c r="Q8" s="268" t="s">
        <v>84</v>
      </c>
      <c r="R8" s="136" t="s">
        <v>85</v>
      </c>
      <c r="S8" s="234" t="s">
        <v>38</v>
      </c>
      <c r="T8" s="234" t="s">
        <v>38</v>
      </c>
      <c r="U8" s="251" t="s">
        <v>38</v>
      </c>
      <c r="V8" s="137" t="s">
        <v>21</v>
      </c>
      <c r="W8" s="138"/>
    </row>
    <row r="9" spans="1:23" ht="16.5" thickBot="1">
      <c r="A9" s="139"/>
      <c r="B9" s="140" t="s">
        <v>22</v>
      </c>
      <c r="C9" s="141"/>
      <c r="D9" s="142"/>
      <c r="E9" s="143" t="s">
        <v>23</v>
      </c>
      <c r="F9" s="144"/>
      <c r="G9" s="144"/>
      <c r="H9" s="144"/>
      <c r="I9" s="145"/>
      <c r="J9" s="146"/>
      <c r="K9" s="142">
        <v>2003</v>
      </c>
      <c r="L9" s="142">
        <v>2003</v>
      </c>
      <c r="M9" s="147" t="s">
        <v>24</v>
      </c>
      <c r="N9" s="147"/>
      <c r="O9" s="148"/>
      <c r="P9" s="149">
        <v>2010</v>
      </c>
      <c r="Q9" s="269">
        <v>2011</v>
      </c>
      <c r="R9" s="150">
        <v>2012</v>
      </c>
      <c r="S9" s="235">
        <v>2013</v>
      </c>
      <c r="T9" s="235">
        <v>2014</v>
      </c>
      <c r="U9" s="252">
        <v>2015</v>
      </c>
      <c r="V9" s="151"/>
      <c r="W9" s="152"/>
    </row>
    <row r="10" spans="1:23" ht="17.25" thickBot="1" thickTop="1">
      <c r="A10" s="153" t="s">
        <v>25</v>
      </c>
      <c r="B10" s="154" t="s">
        <v>26</v>
      </c>
      <c r="C10" s="153" t="s">
        <v>25</v>
      </c>
      <c r="D10" s="154" t="s">
        <v>27</v>
      </c>
      <c r="E10" s="155" t="s">
        <v>27</v>
      </c>
      <c r="F10" s="156" t="s">
        <v>27</v>
      </c>
      <c r="G10" s="157" t="s">
        <v>25</v>
      </c>
      <c r="H10" s="157" t="s">
        <v>28</v>
      </c>
      <c r="I10" s="158" t="s">
        <v>27</v>
      </c>
      <c r="J10" s="159" t="s">
        <v>25</v>
      </c>
      <c r="K10" s="160"/>
      <c r="L10" s="160"/>
      <c r="M10" s="161" t="s">
        <v>29</v>
      </c>
      <c r="N10" s="162" t="s">
        <v>30</v>
      </c>
      <c r="O10" s="163"/>
      <c r="P10" s="164" t="s">
        <v>30</v>
      </c>
      <c r="Q10" s="163"/>
      <c r="R10" s="276"/>
      <c r="S10" s="277"/>
      <c r="T10" s="277"/>
      <c r="U10" s="241"/>
      <c r="V10" s="165"/>
      <c r="W10" s="166"/>
    </row>
    <row r="11" spans="1:24" ht="15" thickTop="1">
      <c r="A11" s="51"/>
      <c r="B11" s="52"/>
      <c r="C11" s="51"/>
      <c r="D11" s="53"/>
      <c r="E11" s="78"/>
      <c r="F11" s="38"/>
      <c r="G11" s="79"/>
      <c r="H11" s="40"/>
      <c r="I11" s="55"/>
      <c r="J11" s="82"/>
      <c r="K11" s="83"/>
      <c r="L11" s="83"/>
      <c r="M11" s="84"/>
      <c r="N11" s="84"/>
      <c r="O11" s="85"/>
      <c r="P11" s="85"/>
      <c r="Q11" s="193"/>
      <c r="R11" s="194"/>
      <c r="S11" s="236"/>
      <c r="T11" s="236"/>
      <c r="U11" s="272"/>
      <c r="V11" s="168"/>
      <c r="W11" s="64"/>
      <c r="X11" s="65"/>
    </row>
    <row r="12" spans="1:24" ht="14.25">
      <c r="A12" s="51"/>
      <c r="B12" s="52"/>
      <c r="C12" s="51"/>
      <c r="D12" s="53"/>
      <c r="E12" s="78"/>
      <c r="F12" s="38"/>
      <c r="G12" s="79"/>
      <c r="H12" s="40"/>
      <c r="I12" s="55"/>
      <c r="J12" s="82"/>
      <c r="K12" s="83"/>
      <c r="L12" s="83"/>
      <c r="M12" s="84"/>
      <c r="N12" s="84"/>
      <c r="O12" s="85"/>
      <c r="P12" s="85"/>
      <c r="Q12" s="193"/>
      <c r="R12" s="167"/>
      <c r="S12" s="236"/>
      <c r="T12" s="236"/>
      <c r="U12" s="254"/>
      <c r="V12" s="100"/>
      <c r="W12" s="64"/>
      <c r="X12" s="65"/>
    </row>
    <row r="13" spans="1:24" ht="14.25">
      <c r="A13" s="51"/>
      <c r="B13" s="52"/>
      <c r="C13" s="51">
        <v>231</v>
      </c>
      <c r="D13" s="53" t="s">
        <v>31</v>
      </c>
      <c r="E13" s="54">
        <v>3639</v>
      </c>
      <c r="F13" s="38">
        <v>5151</v>
      </c>
      <c r="G13" s="39"/>
      <c r="H13" s="40"/>
      <c r="I13" s="55" t="s">
        <v>40</v>
      </c>
      <c r="J13" s="41">
        <v>233</v>
      </c>
      <c r="K13" s="56"/>
      <c r="L13" s="56"/>
      <c r="M13" s="57"/>
      <c r="N13" s="57"/>
      <c r="O13" s="58"/>
      <c r="P13" s="59">
        <v>30</v>
      </c>
      <c r="Q13" s="60">
        <v>1.6</v>
      </c>
      <c r="R13" s="61">
        <v>20</v>
      </c>
      <c r="S13" s="237">
        <v>20</v>
      </c>
      <c r="T13" s="264">
        <v>20</v>
      </c>
      <c r="U13" s="255">
        <v>20</v>
      </c>
      <c r="V13" s="63" t="s">
        <v>69</v>
      </c>
      <c r="W13" s="64"/>
      <c r="X13" s="65"/>
    </row>
    <row r="14" spans="1:24" ht="14.25">
      <c r="A14" s="51"/>
      <c r="B14" s="52"/>
      <c r="C14" s="51">
        <v>231</v>
      </c>
      <c r="D14" s="53" t="s">
        <v>31</v>
      </c>
      <c r="E14" s="54">
        <v>3639</v>
      </c>
      <c r="F14" s="38">
        <v>5164</v>
      </c>
      <c r="G14" s="39"/>
      <c r="H14" s="40"/>
      <c r="I14" s="55" t="s">
        <v>40</v>
      </c>
      <c r="J14" s="41">
        <v>233</v>
      </c>
      <c r="K14" s="56"/>
      <c r="L14" s="56"/>
      <c r="M14" s="57"/>
      <c r="N14" s="57"/>
      <c r="O14" s="58"/>
      <c r="P14" s="59">
        <v>660</v>
      </c>
      <c r="Q14" s="60">
        <v>233.3</v>
      </c>
      <c r="R14" s="61">
        <v>94</v>
      </c>
      <c r="S14" s="237">
        <v>100.2</v>
      </c>
      <c r="T14" s="264">
        <v>100</v>
      </c>
      <c r="U14" s="255">
        <v>100</v>
      </c>
      <c r="V14" s="63" t="s">
        <v>99</v>
      </c>
      <c r="W14" s="64"/>
      <c r="X14" s="65"/>
    </row>
    <row r="15" spans="1:24" ht="14.25">
      <c r="A15" s="51"/>
      <c r="B15" s="52"/>
      <c r="C15" s="51">
        <v>231</v>
      </c>
      <c r="D15" s="53" t="s">
        <v>31</v>
      </c>
      <c r="E15" s="54">
        <v>3639</v>
      </c>
      <c r="F15" s="38">
        <v>5165</v>
      </c>
      <c r="G15" s="39"/>
      <c r="H15" s="40"/>
      <c r="I15" s="55" t="s">
        <v>40</v>
      </c>
      <c r="J15" s="41">
        <v>233</v>
      </c>
      <c r="K15" s="56"/>
      <c r="L15" s="56"/>
      <c r="M15" s="57"/>
      <c r="N15" s="57"/>
      <c r="O15" s="58"/>
      <c r="P15" s="59">
        <v>70</v>
      </c>
      <c r="Q15" s="68">
        <v>0.7</v>
      </c>
      <c r="R15" s="69">
        <v>7</v>
      </c>
      <c r="S15" s="237">
        <v>0</v>
      </c>
      <c r="T15" s="264">
        <v>0</v>
      </c>
      <c r="U15" s="255">
        <v>0</v>
      </c>
      <c r="V15" s="63" t="s">
        <v>82</v>
      </c>
      <c r="W15" s="64"/>
      <c r="X15" s="65"/>
    </row>
    <row r="16" spans="1:24" ht="14.25">
      <c r="A16" s="51"/>
      <c r="B16" s="52"/>
      <c r="C16" s="51">
        <v>231</v>
      </c>
      <c r="D16" s="53" t="s">
        <v>31</v>
      </c>
      <c r="E16" s="54">
        <v>3639</v>
      </c>
      <c r="F16" s="38">
        <v>5166</v>
      </c>
      <c r="G16" s="39"/>
      <c r="H16" s="40"/>
      <c r="I16" s="55" t="s">
        <v>40</v>
      </c>
      <c r="J16" s="41">
        <v>233</v>
      </c>
      <c r="K16" s="56"/>
      <c r="L16" s="56"/>
      <c r="M16" s="57"/>
      <c r="N16" s="57"/>
      <c r="O16" s="58"/>
      <c r="P16" s="59">
        <v>40</v>
      </c>
      <c r="Q16" s="68">
        <v>64.6</v>
      </c>
      <c r="R16" s="69">
        <v>60</v>
      </c>
      <c r="S16" s="237">
        <v>195</v>
      </c>
      <c r="T16" s="264">
        <v>195</v>
      </c>
      <c r="U16" s="255">
        <v>195</v>
      </c>
      <c r="V16" s="63" t="s">
        <v>101</v>
      </c>
      <c r="W16" s="64"/>
      <c r="X16" s="65"/>
    </row>
    <row r="17" spans="1:24" ht="14.25">
      <c r="A17" s="51"/>
      <c r="B17" s="52"/>
      <c r="C17" s="51">
        <v>231</v>
      </c>
      <c r="D17" s="53" t="s">
        <v>31</v>
      </c>
      <c r="E17" s="54">
        <v>3639</v>
      </c>
      <c r="F17" s="38">
        <v>5169</v>
      </c>
      <c r="G17" s="39"/>
      <c r="H17" s="40"/>
      <c r="I17" s="55" t="s">
        <v>40</v>
      </c>
      <c r="J17" s="41">
        <v>233</v>
      </c>
      <c r="K17" s="56"/>
      <c r="L17" s="56"/>
      <c r="M17" s="57"/>
      <c r="N17" s="57"/>
      <c r="O17" s="58"/>
      <c r="P17" s="59"/>
      <c r="Q17" s="60">
        <v>57.3</v>
      </c>
      <c r="R17" s="61">
        <v>353.6</v>
      </c>
      <c r="S17" s="237">
        <v>230</v>
      </c>
      <c r="T17" s="264">
        <v>230</v>
      </c>
      <c r="U17" s="255">
        <v>230</v>
      </c>
      <c r="V17" s="63" t="s">
        <v>70</v>
      </c>
      <c r="W17" s="64"/>
      <c r="X17" s="65"/>
    </row>
    <row r="18" spans="1:24" ht="14.25">
      <c r="A18" s="51"/>
      <c r="B18" s="52"/>
      <c r="C18" s="51">
        <v>231</v>
      </c>
      <c r="D18" s="53" t="s">
        <v>31</v>
      </c>
      <c r="E18" s="54">
        <v>3639</v>
      </c>
      <c r="F18" s="38">
        <v>5362</v>
      </c>
      <c r="G18" s="39"/>
      <c r="H18" s="40"/>
      <c r="I18" s="55" t="s">
        <v>40</v>
      </c>
      <c r="J18" s="41">
        <v>233</v>
      </c>
      <c r="K18" s="56"/>
      <c r="L18" s="56"/>
      <c r="M18" s="57"/>
      <c r="N18" s="57"/>
      <c r="O18" s="58"/>
      <c r="P18" s="71">
        <v>5</v>
      </c>
      <c r="Q18" s="68">
        <v>0</v>
      </c>
      <c r="R18" s="69">
        <v>0</v>
      </c>
      <c r="S18" s="237">
        <v>0</v>
      </c>
      <c r="T18" s="264">
        <v>0</v>
      </c>
      <c r="U18" s="255">
        <v>0</v>
      </c>
      <c r="V18" s="63" t="s">
        <v>71</v>
      </c>
      <c r="W18" s="64"/>
      <c r="X18" s="65"/>
    </row>
    <row r="19" spans="1:24" ht="14.25">
      <c r="A19" s="51"/>
      <c r="B19" s="52"/>
      <c r="C19" s="51">
        <v>231</v>
      </c>
      <c r="D19" s="53" t="s">
        <v>31</v>
      </c>
      <c r="E19" s="54">
        <v>3639</v>
      </c>
      <c r="F19" s="38">
        <v>5909</v>
      </c>
      <c r="G19" s="39"/>
      <c r="H19" s="40"/>
      <c r="I19" s="55" t="s">
        <v>40</v>
      </c>
      <c r="J19" s="41">
        <v>233</v>
      </c>
      <c r="K19" s="56"/>
      <c r="L19" s="56"/>
      <c r="M19" s="57"/>
      <c r="N19" s="57"/>
      <c r="O19" s="58"/>
      <c r="P19" s="59">
        <v>158</v>
      </c>
      <c r="Q19" s="68">
        <v>1.3</v>
      </c>
      <c r="R19" s="69">
        <v>10</v>
      </c>
      <c r="S19" s="237">
        <v>5</v>
      </c>
      <c r="T19" s="264">
        <v>10</v>
      </c>
      <c r="U19" s="255">
        <v>10</v>
      </c>
      <c r="V19" s="63" t="s">
        <v>72</v>
      </c>
      <c r="W19" s="64"/>
      <c r="X19" s="65"/>
    </row>
    <row r="20" spans="1:24" ht="14.25">
      <c r="A20" s="51"/>
      <c r="B20" s="52"/>
      <c r="C20" s="51">
        <v>231</v>
      </c>
      <c r="D20" s="53" t="s">
        <v>31</v>
      </c>
      <c r="E20" s="54">
        <v>3639</v>
      </c>
      <c r="F20" s="38">
        <v>5192</v>
      </c>
      <c r="G20" s="39"/>
      <c r="H20" s="40"/>
      <c r="I20" s="55" t="s">
        <v>40</v>
      </c>
      <c r="J20" s="41">
        <v>233</v>
      </c>
      <c r="K20" s="56"/>
      <c r="L20" s="56"/>
      <c r="M20" s="57"/>
      <c r="N20" s="57"/>
      <c r="O20" s="58"/>
      <c r="P20" s="59"/>
      <c r="Q20" s="68">
        <v>322.5</v>
      </c>
      <c r="R20" s="69">
        <v>0</v>
      </c>
      <c r="S20" s="237">
        <v>0</v>
      </c>
      <c r="T20" s="264">
        <v>0</v>
      </c>
      <c r="U20" s="255">
        <v>0</v>
      </c>
      <c r="V20" s="63" t="s">
        <v>73</v>
      </c>
      <c r="W20" s="64"/>
      <c r="X20" s="65"/>
    </row>
    <row r="21" spans="1:24" ht="14.25">
      <c r="A21" s="51"/>
      <c r="B21" s="52"/>
      <c r="C21" s="51">
        <v>231</v>
      </c>
      <c r="D21" s="53" t="s">
        <v>31</v>
      </c>
      <c r="E21" s="54">
        <v>3639</v>
      </c>
      <c r="F21" s="38">
        <v>6121</v>
      </c>
      <c r="G21" s="39"/>
      <c r="H21" s="40"/>
      <c r="I21" s="55" t="s">
        <v>40</v>
      </c>
      <c r="J21" s="41">
        <v>233</v>
      </c>
      <c r="K21" s="56"/>
      <c r="L21" s="56"/>
      <c r="M21" s="57"/>
      <c r="N21" s="57"/>
      <c r="O21" s="58"/>
      <c r="P21" s="59"/>
      <c r="Q21" s="68">
        <v>165</v>
      </c>
      <c r="R21" s="69">
        <v>2245</v>
      </c>
      <c r="S21" s="237">
        <v>23</v>
      </c>
      <c r="T21" s="264">
        <v>23</v>
      </c>
      <c r="U21" s="255">
        <v>23</v>
      </c>
      <c r="V21" s="63" t="s">
        <v>102</v>
      </c>
      <c r="W21" s="64"/>
      <c r="X21" s="65"/>
    </row>
    <row r="22" spans="1:24" ht="15">
      <c r="A22" s="51"/>
      <c r="B22" s="52"/>
      <c r="C22" s="51">
        <v>231</v>
      </c>
      <c r="D22" s="53" t="s">
        <v>31</v>
      </c>
      <c r="E22" s="54">
        <v>3639</v>
      </c>
      <c r="F22" s="38">
        <v>6130</v>
      </c>
      <c r="G22" s="39"/>
      <c r="H22" s="40"/>
      <c r="I22" s="55" t="s">
        <v>40</v>
      </c>
      <c r="J22" s="41">
        <v>233</v>
      </c>
      <c r="K22" s="56"/>
      <c r="L22" s="56"/>
      <c r="M22" s="57"/>
      <c r="N22" s="57"/>
      <c r="O22" s="58"/>
      <c r="P22" s="67">
        <f>SUM(P13:P19)</f>
        <v>963</v>
      </c>
      <c r="Q22" s="68">
        <v>5092.6</v>
      </c>
      <c r="R22" s="69">
        <v>3100</v>
      </c>
      <c r="S22" s="240">
        <f>14112-2000</f>
        <v>12112</v>
      </c>
      <c r="T22" s="240">
        <v>1000</v>
      </c>
      <c r="U22" s="273">
        <v>1000</v>
      </c>
      <c r="V22" s="63" t="s">
        <v>107</v>
      </c>
      <c r="W22" s="64"/>
      <c r="X22" s="65"/>
    </row>
    <row r="23" spans="1:24" ht="15">
      <c r="A23" s="51"/>
      <c r="B23" s="52"/>
      <c r="C23" s="51"/>
      <c r="D23" s="53"/>
      <c r="E23" s="72"/>
      <c r="F23" s="73"/>
      <c r="G23" s="39"/>
      <c r="H23" s="40"/>
      <c r="I23" s="55"/>
      <c r="J23" s="41"/>
      <c r="K23" s="56"/>
      <c r="L23" s="56"/>
      <c r="M23" s="57"/>
      <c r="N23" s="57"/>
      <c r="O23" s="58"/>
      <c r="P23" s="74"/>
      <c r="Q23" s="75"/>
      <c r="R23" s="76"/>
      <c r="S23" s="240"/>
      <c r="T23" s="266"/>
      <c r="U23" s="258"/>
      <c r="V23" s="63" t="s">
        <v>100</v>
      </c>
      <c r="W23" s="64"/>
      <c r="X23" s="65"/>
    </row>
    <row r="24" spans="1:24" ht="14.25">
      <c r="A24" s="51"/>
      <c r="B24" s="52"/>
      <c r="C24" s="51"/>
      <c r="D24" s="77"/>
      <c r="E24" s="78"/>
      <c r="F24" s="38"/>
      <c r="G24" s="79"/>
      <c r="H24" s="80"/>
      <c r="I24" s="81"/>
      <c r="J24" s="82"/>
      <c r="K24" s="83"/>
      <c r="L24" s="83"/>
      <c r="M24" s="84"/>
      <c r="N24" s="84"/>
      <c r="O24" s="85"/>
      <c r="P24" s="85"/>
      <c r="Q24" s="232"/>
      <c r="R24" s="70"/>
      <c r="S24" s="240"/>
      <c r="T24" s="266"/>
      <c r="U24" s="258"/>
      <c r="V24" s="63" t="s">
        <v>106</v>
      </c>
      <c r="W24" s="64"/>
      <c r="X24" s="65"/>
    </row>
    <row r="25" spans="1:24" ht="15">
      <c r="A25" s="51"/>
      <c r="B25" s="52"/>
      <c r="C25" s="51"/>
      <c r="D25" s="77"/>
      <c r="E25" s="78"/>
      <c r="F25" s="101"/>
      <c r="G25" s="195"/>
      <c r="H25" s="40"/>
      <c r="I25" s="55"/>
      <c r="J25" s="82"/>
      <c r="K25" s="83"/>
      <c r="L25" s="83"/>
      <c r="M25" s="84"/>
      <c r="N25" s="84"/>
      <c r="O25" s="85"/>
      <c r="P25" s="85"/>
      <c r="Q25" s="75">
        <f>SUM(Q13:Q24)</f>
        <v>5938.900000000001</v>
      </c>
      <c r="R25" s="76">
        <f>SUM(R13:R24)</f>
        <v>5889.6</v>
      </c>
      <c r="S25" s="239">
        <f>SUM(S13:S24)</f>
        <v>12685.2</v>
      </c>
      <c r="T25" s="239">
        <f>SUM(T13:T24)</f>
        <v>1578</v>
      </c>
      <c r="U25" s="257">
        <f>SUM(U13:U24)</f>
        <v>1578</v>
      </c>
      <c r="V25" s="196"/>
      <c r="W25" s="64"/>
      <c r="X25" s="65"/>
    </row>
    <row r="26" spans="1:24" ht="15">
      <c r="A26" s="51"/>
      <c r="B26" s="52"/>
      <c r="C26" s="51"/>
      <c r="D26" s="77"/>
      <c r="E26" s="78"/>
      <c r="F26" s="101"/>
      <c r="G26" s="195"/>
      <c r="H26" s="40"/>
      <c r="I26" s="55"/>
      <c r="J26" s="82"/>
      <c r="K26" s="83"/>
      <c r="L26" s="83"/>
      <c r="M26" s="84"/>
      <c r="N26" s="84"/>
      <c r="O26" s="85"/>
      <c r="P26" s="85"/>
      <c r="Q26" s="75"/>
      <c r="R26" s="76"/>
      <c r="S26" s="239"/>
      <c r="T26" s="267"/>
      <c r="U26" s="261"/>
      <c r="V26" s="196"/>
      <c r="W26" s="64"/>
      <c r="X26" s="65"/>
    </row>
    <row r="27" spans="1:24" ht="15">
      <c r="A27" s="51"/>
      <c r="B27" s="52"/>
      <c r="C27" s="51">
        <v>231</v>
      </c>
      <c r="D27" s="53" t="s">
        <v>31</v>
      </c>
      <c r="E27" s="78">
        <v>2310</v>
      </c>
      <c r="F27" s="101">
        <v>5171</v>
      </c>
      <c r="G27" s="195"/>
      <c r="H27" s="40"/>
      <c r="I27" s="55" t="s">
        <v>40</v>
      </c>
      <c r="J27" s="82"/>
      <c r="K27" s="83"/>
      <c r="L27" s="83"/>
      <c r="M27" s="84"/>
      <c r="N27" s="84"/>
      <c r="O27" s="85"/>
      <c r="P27" s="85">
        <v>14.4</v>
      </c>
      <c r="Q27" s="249">
        <v>30</v>
      </c>
      <c r="R27" s="76">
        <v>30</v>
      </c>
      <c r="S27" s="239">
        <v>30</v>
      </c>
      <c r="T27" s="239">
        <v>30</v>
      </c>
      <c r="U27" s="257">
        <v>30</v>
      </c>
      <c r="V27" s="197" t="s">
        <v>78</v>
      </c>
      <c r="W27" s="64"/>
      <c r="X27" s="65"/>
    </row>
    <row r="28" spans="1:24" ht="14.25">
      <c r="A28" s="51"/>
      <c r="B28" s="52"/>
      <c r="C28" s="51"/>
      <c r="D28" s="77"/>
      <c r="E28" s="78"/>
      <c r="F28" s="101"/>
      <c r="G28" s="195"/>
      <c r="H28" s="40"/>
      <c r="I28" s="55"/>
      <c r="J28" s="82"/>
      <c r="K28" s="83"/>
      <c r="L28" s="83"/>
      <c r="M28" s="84"/>
      <c r="N28" s="84"/>
      <c r="O28" s="85"/>
      <c r="P28" s="85"/>
      <c r="Q28" s="232"/>
      <c r="R28" s="70"/>
      <c r="S28" s="240"/>
      <c r="T28" s="266"/>
      <c r="U28" s="258"/>
      <c r="V28" s="196"/>
      <c r="W28" s="64"/>
      <c r="X28" s="65"/>
    </row>
    <row r="29" spans="1:24" ht="15">
      <c r="A29" s="51"/>
      <c r="B29" s="52"/>
      <c r="C29" s="51">
        <v>231</v>
      </c>
      <c r="D29" s="53" t="s">
        <v>31</v>
      </c>
      <c r="E29" s="54">
        <v>3729</v>
      </c>
      <c r="F29" s="38">
        <v>5165</v>
      </c>
      <c r="G29" s="96"/>
      <c r="H29" s="40"/>
      <c r="I29" s="55" t="s">
        <v>40</v>
      </c>
      <c r="J29" s="41"/>
      <c r="K29" s="56"/>
      <c r="L29" s="56"/>
      <c r="M29" s="57"/>
      <c r="N29" s="57"/>
      <c r="O29" s="58"/>
      <c r="P29" s="42">
        <v>15</v>
      </c>
      <c r="Q29" s="75">
        <v>1</v>
      </c>
      <c r="R29" s="76">
        <v>1</v>
      </c>
      <c r="S29" s="239">
        <v>1</v>
      </c>
      <c r="T29" s="239">
        <v>1</v>
      </c>
      <c r="U29" s="257">
        <v>1</v>
      </c>
      <c r="V29" s="198" t="s">
        <v>74</v>
      </c>
      <c r="W29" s="64"/>
      <c r="X29" s="65"/>
    </row>
    <row r="30" spans="1:24" ht="15" hidden="1">
      <c r="A30" s="51"/>
      <c r="B30" s="52"/>
      <c r="C30" s="51"/>
      <c r="D30" s="53"/>
      <c r="E30" s="37"/>
      <c r="F30" s="38"/>
      <c r="G30" s="39"/>
      <c r="H30" s="40"/>
      <c r="I30" s="55" t="s">
        <v>40</v>
      </c>
      <c r="J30" s="41"/>
      <c r="K30" s="56"/>
      <c r="L30" s="56"/>
      <c r="M30" s="57"/>
      <c r="N30" s="57"/>
      <c r="O30" s="58"/>
      <c r="P30" s="42"/>
      <c r="Q30" s="270"/>
      <c r="R30" s="199"/>
      <c r="S30" s="238"/>
      <c r="T30" s="238"/>
      <c r="U30" s="260"/>
      <c r="V30" s="45"/>
      <c r="W30" s="64"/>
      <c r="X30" s="65"/>
    </row>
    <row r="31" spans="1:24" ht="15" hidden="1">
      <c r="A31" s="51"/>
      <c r="B31" s="52"/>
      <c r="C31" s="51"/>
      <c r="D31" s="53"/>
      <c r="E31" s="170"/>
      <c r="F31" s="38"/>
      <c r="G31" s="39"/>
      <c r="H31" s="40"/>
      <c r="I31" s="55" t="s">
        <v>40</v>
      </c>
      <c r="J31" s="97"/>
      <c r="K31" s="98"/>
      <c r="L31" s="98"/>
      <c r="M31" s="57"/>
      <c r="N31" s="89"/>
      <c r="O31" s="90"/>
      <c r="P31" s="42"/>
      <c r="Q31" s="270"/>
      <c r="R31" s="199"/>
      <c r="S31" s="238"/>
      <c r="T31" s="238"/>
      <c r="U31" s="260"/>
      <c r="V31" s="45"/>
      <c r="W31" s="64"/>
      <c r="X31" s="65"/>
    </row>
    <row r="32" spans="1:24" ht="15" hidden="1">
      <c r="A32" s="51"/>
      <c r="B32" s="52"/>
      <c r="C32" s="51"/>
      <c r="D32" s="53"/>
      <c r="E32" s="37"/>
      <c r="F32" s="38"/>
      <c r="G32" s="96"/>
      <c r="H32" s="80"/>
      <c r="I32" s="55" t="s">
        <v>40</v>
      </c>
      <c r="J32" s="171"/>
      <c r="K32" s="98"/>
      <c r="L32" s="98"/>
      <c r="M32" s="57"/>
      <c r="N32" s="89"/>
      <c r="O32" s="90"/>
      <c r="P32" s="42"/>
      <c r="Q32" s="270"/>
      <c r="R32" s="199"/>
      <c r="S32" s="238"/>
      <c r="T32" s="238"/>
      <c r="U32" s="260"/>
      <c r="V32" s="45"/>
      <c r="W32" s="64"/>
      <c r="X32" s="65"/>
    </row>
    <row r="33" spans="1:24" ht="15" hidden="1">
      <c r="A33" s="51"/>
      <c r="B33" s="52"/>
      <c r="C33" s="51"/>
      <c r="D33" s="53"/>
      <c r="E33" s="37"/>
      <c r="F33" s="38"/>
      <c r="G33" s="87"/>
      <c r="H33" s="80"/>
      <c r="I33" s="55" t="s">
        <v>40</v>
      </c>
      <c r="J33" s="171"/>
      <c r="K33" s="98"/>
      <c r="L33" s="98"/>
      <c r="M33" s="57"/>
      <c r="N33" s="89"/>
      <c r="O33" s="90"/>
      <c r="P33" s="42"/>
      <c r="Q33" s="270"/>
      <c r="R33" s="199"/>
      <c r="S33" s="238"/>
      <c r="T33" s="238"/>
      <c r="U33" s="260"/>
      <c r="V33" s="45"/>
      <c r="W33" s="64"/>
      <c r="X33" s="65"/>
    </row>
    <row r="34" spans="1:24" ht="15">
      <c r="A34" s="51"/>
      <c r="B34" s="52"/>
      <c r="C34" s="51"/>
      <c r="D34" s="53"/>
      <c r="E34" s="37"/>
      <c r="F34" s="38"/>
      <c r="G34" s="87"/>
      <c r="H34" s="80"/>
      <c r="I34" s="55"/>
      <c r="J34" s="88"/>
      <c r="K34" s="56"/>
      <c r="L34" s="56"/>
      <c r="M34" s="57"/>
      <c r="N34" s="89"/>
      <c r="O34" s="90"/>
      <c r="P34" s="91"/>
      <c r="Q34" s="249"/>
      <c r="R34" s="76"/>
      <c r="S34" s="238"/>
      <c r="T34" s="265"/>
      <c r="U34" s="256"/>
      <c r="V34" s="43"/>
      <c r="W34" s="64"/>
      <c r="X34" s="65"/>
    </row>
    <row r="35" spans="1:24" ht="15.75" customHeight="1">
      <c r="A35" s="51"/>
      <c r="B35" s="52"/>
      <c r="C35" s="51"/>
      <c r="D35" s="53"/>
      <c r="E35" s="78"/>
      <c r="F35" s="38"/>
      <c r="G35" s="79"/>
      <c r="H35" s="40"/>
      <c r="I35" s="55"/>
      <c r="J35" s="82"/>
      <c r="K35" s="83"/>
      <c r="L35" s="83"/>
      <c r="M35" s="84"/>
      <c r="N35" s="84"/>
      <c r="O35" s="85"/>
      <c r="P35" s="67"/>
      <c r="Q35" s="75"/>
      <c r="R35" s="76"/>
      <c r="S35" s="239"/>
      <c r="T35" s="267"/>
      <c r="U35" s="261"/>
      <c r="V35" s="169"/>
      <c r="W35" s="64"/>
      <c r="X35" s="65"/>
    </row>
    <row r="36" spans="1:24" ht="7.5" customHeight="1" thickBot="1">
      <c r="A36" s="200"/>
      <c r="B36" s="201"/>
      <c r="C36" s="200"/>
      <c r="D36" s="202"/>
      <c r="E36" s="203"/>
      <c r="F36" s="204"/>
      <c r="G36" s="195"/>
      <c r="H36" s="40"/>
      <c r="I36" s="55"/>
      <c r="J36" s="205"/>
      <c r="K36" s="206"/>
      <c r="L36" s="206"/>
      <c r="M36" s="207"/>
      <c r="N36" s="208"/>
      <c r="O36" s="209"/>
      <c r="P36" s="210"/>
      <c r="Q36" s="271"/>
      <c r="R36" s="211"/>
      <c r="S36" s="242"/>
      <c r="T36" s="278"/>
      <c r="U36" s="274"/>
      <c r="V36" s="212"/>
      <c r="W36" s="64"/>
      <c r="X36" s="65"/>
    </row>
    <row r="37" spans="1:24" ht="16.5" customHeight="1" thickBot="1">
      <c r="A37" s="213"/>
      <c r="B37" s="214"/>
      <c r="C37" s="213"/>
      <c r="D37" s="215"/>
      <c r="E37" s="216"/>
      <c r="F37" s="217"/>
      <c r="G37" s="218"/>
      <c r="H37" s="219"/>
      <c r="I37" s="220"/>
      <c r="J37" s="221"/>
      <c r="K37" s="222"/>
      <c r="L37" s="222"/>
      <c r="M37" s="223"/>
      <c r="N37" s="223"/>
      <c r="O37" s="224"/>
      <c r="P37" s="225">
        <f>SUM(P22,P35)</f>
        <v>963</v>
      </c>
      <c r="Q37" s="233">
        <f>SUM('ORJ 120 - MO 1 '!Q73)+'ORJ 120 - MO 2'!Q25+'ORJ 120 - MO 2'!Q27+'ORJ 120 - MO 2'!Q29</f>
        <v>20310.7</v>
      </c>
      <c r="R37" s="226">
        <f>SUM('ORJ 120 - MO 1 '!R73)+'ORJ 120 - MO 2'!R25+'ORJ 120 - MO 2'!R27+'ORJ 120 - MO 2'!R29</f>
        <v>23328.6</v>
      </c>
      <c r="S37" s="243">
        <f>SUM('ORJ 120 - MO 1 '!S73)+'ORJ 120 - MO 2'!S25+'ORJ 120 - MO 2'!S27+'ORJ 120 - MO 2'!S29</f>
        <v>32778.2</v>
      </c>
      <c r="T37" s="243">
        <f>SUM('ORJ 120 - MO 1 '!T73)+'ORJ 120 - MO 2'!T25+'ORJ 120 - MO 2'!T27+'ORJ 120 - MO 2'!T29</f>
        <v>21071</v>
      </c>
      <c r="U37" s="275">
        <f>SUM('ORJ 120 - MO 1 '!U73)+'ORJ 120 - MO 2'!U25+'ORJ 120 - MO 2'!U27+'ORJ 120 - MO 2'!U29</f>
        <v>21473</v>
      </c>
      <c r="V37" s="227" t="s">
        <v>39</v>
      </c>
      <c r="W37" s="64"/>
      <c r="X37" s="65"/>
    </row>
    <row r="38" spans="1:24" ht="14.25" hidden="1">
      <c r="A38" s="228"/>
      <c r="B38" s="52"/>
      <c r="C38" s="228"/>
      <c r="D38" s="53"/>
      <c r="E38" s="37"/>
      <c r="F38" s="101"/>
      <c r="G38" s="87"/>
      <c r="H38" s="229"/>
      <c r="I38" s="230"/>
      <c r="J38" s="41"/>
      <c r="K38" s="56"/>
      <c r="L38" s="56"/>
      <c r="M38" s="89"/>
      <c r="N38" s="89"/>
      <c r="O38" s="180"/>
      <c r="P38" s="89"/>
      <c r="Q38" s="180"/>
      <c r="R38" s="180"/>
      <c r="S38" s="180"/>
      <c r="T38" s="180"/>
      <c r="U38" s="180"/>
      <c r="V38" s="231"/>
      <c r="W38" s="64"/>
      <c r="X38" s="65"/>
    </row>
    <row r="39" spans="1:24" ht="14.25" hidden="1">
      <c r="A39" s="51"/>
      <c r="B39" s="52"/>
      <c r="C39" s="51"/>
      <c r="D39" s="52"/>
      <c r="E39" s="37"/>
      <c r="F39" s="38"/>
      <c r="G39" s="96"/>
      <c r="H39" s="40"/>
      <c r="I39" s="55"/>
      <c r="J39" s="97"/>
      <c r="K39" s="98"/>
      <c r="L39" s="98"/>
      <c r="M39" s="57"/>
      <c r="N39" s="89"/>
      <c r="O39" s="180"/>
      <c r="P39" s="89"/>
      <c r="Q39" s="180"/>
      <c r="R39" s="180"/>
      <c r="S39" s="180"/>
      <c r="T39" s="180"/>
      <c r="U39" s="180"/>
      <c r="V39" s="182"/>
      <c r="W39" s="64"/>
      <c r="X39" s="65"/>
    </row>
    <row r="40" spans="1:24" ht="14.25" hidden="1">
      <c r="A40" s="51"/>
      <c r="B40" s="177"/>
      <c r="C40" s="51"/>
      <c r="D40" s="177"/>
      <c r="E40" s="183"/>
      <c r="F40" s="38"/>
      <c r="G40" s="96"/>
      <c r="H40" s="80"/>
      <c r="I40" s="81"/>
      <c r="J40" s="97"/>
      <c r="K40" s="98"/>
      <c r="L40" s="98"/>
      <c r="M40" s="57"/>
      <c r="N40" s="89"/>
      <c r="O40" s="180"/>
      <c r="P40" s="89"/>
      <c r="Q40" s="180"/>
      <c r="R40" s="180"/>
      <c r="S40" s="180"/>
      <c r="T40" s="180"/>
      <c r="U40" s="180"/>
      <c r="V40" s="182"/>
      <c r="W40" s="64"/>
      <c r="X40" s="65"/>
    </row>
    <row r="41" spans="1:24" ht="14.25">
      <c r="A41" s="19"/>
      <c r="B41" s="20"/>
      <c r="C41" s="19"/>
      <c r="D41" s="20"/>
      <c r="E41" s="172"/>
      <c r="F41" s="184"/>
      <c r="G41" s="185"/>
      <c r="H41" s="186"/>
      <c r="I41" s="187"/>
      <c r="J41" s="188"/>
      <c r="K41" s="189"/>
      <c r="L41" s="189"/>
      <c r="M41" s="190"/>
      <c r="N41" s="190"/>
      <c r="O41" s="190"/>
      <c r="P41" s="190"/>
      <c r="Q41" s="190"/>
      <c r="R41" s="190"/>
      <c r="S41" s="190"/>
      <c r="T41" s="190"/>
      <c r="U41" s="190"/>
      <c r="V41" s="191"/>
      <c r="W41" s="33"/>
      <c r="X41" s="65"/>
    </row>
    <row r="42" spans="1:24" ht="14.25">
      <c r="A42" s="19"/>
      <c r="B42" s="20"/>
      <c r="C42" s="19"/>
      <c r="D42" s="20"/>
      <c r="E42" s="172"/>
      <c r="F42" s="184"/>
      <c r="G42" s="185"/>
      <c r="H42" s="186"/>
      <c r="I42" s="187"/>
      <c r="J42" s="188"/>
      <c r="K42" s="189"/>
      <c r="L42" s="189"/>
      <c r="M42" s="190"/>
      <c r="N42" s="190"/>
      <c r="O42" s="190"/>
      <c r="P42" s="190"/>
      <c r="Q42" s="190"/>
      <c r="R42" s="190"/>
      <c r="S42" s="190"/>
      <c r="T42" s="190"/>
      <c r="U42" s="190"/>
      <c r="V42" s="191"/>
      <c r="W42" s="33"/>
      <c r="X42" s="65"/>
    </row>
    <row r="43" spans="1:28" s="48" customFormat="1" ht="12.75" hidden="1">
      <c r="A43" s="19"/>
      <c r="B43" s="19"/>
      <c r="C43" s="19"/>
      <c r="D43" s="19"/>
      <c r="E43" s="46" t="s">
        <v>88</v>
      </c>
      <c r="F43" s="47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 t="s">
        <v>89</v>
      </c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</row>
    <row r="44" spans="1:28" s="48" customFormat="1" ht="12.75" hidden="1">
      <c r="A44" s="19"/>
      <c r="B44" s="19"/>
      <c r="C44" s="19"/>
      <c r="D44" s="19"/>
      <c r="E44" s="47"/>
      <c r="F44" s="47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 t="s">
        <v>90</v>
      </c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</row>
    <row r="45" spans="1:28" s="48" customFormat="1" ht="12.75" hidden="1">
      <c r="A45" s="19"/>
      <c r="B45" s="19"/>
      <c r="C45" s="19"/>
      <c r="D45" s="19"/>
      <c r="E45" s="47"/>
      <c r="F45" s="47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 t="s">
        <v>91</v>
      </c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</row>
    <row r="46" spans="1:26" s="50" customFormat="1" ht="12.75" hidden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6" t="s">
        <v>92</v>
      </c>
      <c r="R46" s="49"/>
      <c r="S46" s="49"/>
      <c r="T46" s="49"/>
      <c r="U46" s="49"/>
      <c r="V46" s="49"/>
      <c r="W46" s="49"/>
      <c r="X46" s="49"/>
      <c r="Y46" s="49"/>
      <c r="Z46" s="49"/>
    </row>
    <row r="47" ht="12.75">
      <c r="A47" s="192"/>
    </row>
    <row r="48" spans="1:22" s="3" customFormat="1" ht="15">
      <c r="A48" s="1"/>
      <c r="B48" s="1"/>
      <c r="C48" s="1"/>
      <c r="D48" s="1"/>
      <c r="E48" s="6"/>
      <c r="F48" s="6"/>
      <c r="G48" s="1"/>
      <c r="H48" s="1"/>
      <c r="I48" s="6"/>
      <c r="J48" s="2"/>
      <c r="K48" s="2"/>
      <c r="L48" s="2"/>
      <c r="O48" s="2"/>
      <c r="P48" s="2"/>
      <c r="Q48" s="2"/>
      <c r="R48" s="2"/>
      <c r="S48" s="2"/>
      <c r="T48" s="2"/>
      <c r="U48" s="2"/>
      <c r="V48" s="2"/>
    </row>
    <row r="49" spans="1:22" s="3" customFormat="1" ht="22.5" customHeight="1">
      <c r="A49" s="7"/>
      <c r="B49" s="7"/>
      <c r="C49" s="7"/>
      <c r="D49" s="7"/>
      <c r="E49" s="5"/>
      <c r="F49" s="8"/>
      <c r="G49" s="9"/>
      <c r="H49" s="9"/>
      <c r="I49" s="10"/>
      <c r="J49" s="2"/>
      <c r="K49" s="2"/>
      <c r="L49" s="2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="3" customFormat="1" ht="12.75"/>
    <row r="51" s="3" customFormat="1" ht="12.75"/>
    <row r="52" s="3" customFormat="1" ht="12.75"/>
    <row r="53" spans="1:22" s="3" customFormat="1" ht="15.75">
      <c r="A53" s="12"/>
      <c r="B53" s="12"/>
      <c r="C53" s="13"/>
      <c r="D53" s="13"/>
      <c r="E53" s="13"/>
      <c r="F53" s="13"/>
      <c r="G53" s="13"/>
      <c r="H53" s="13"/>
      <c r="I53" s="13"/>
      <c r="J53" s="12"/>
      <c r="K53" s="13"/>
      <c r="L53" s="13"/>
      <c r="M53" s="13"/>
      <c r="N53" s="13"/>
      <c r="O53" s="14"/>
      <c r="P53" s="14"/>
      <c r="Q53" s="14"/>
      <c r="R53" s="14"/>
      <c r="S53" s="14"/>
      <c r="T53" s="14"/>
      <c r="U53" s="14"/>
      <c r="V53" s="15"/>
    </row>
    <row r="54" spans="1:22" s="3" customFormat="1" ht="15.75">
      <c r="A54" s="12"/>
      <c r="B54" s="12"/>
      <c r="C54" s="13"/>
      <c r="D54" s="13"/>
      <c r="E54" s="13"/>
      <c r="F54" s="13"/>
      <c r="G54" s="13"/>
      <c r="H54" s="13"/>
      <c r="I54" s="13"/>
      <c r="J54" s="12"/>
      <c r="K54" s="13"/>
      <c r="L54" s="13"/>
      <c r="M54" s="13"/>
      <c r="N54" s="13"/>
      <c r="O54" s="16"/>
      <c r="P54" s="16"/>
      <c r="Q54" s="16"/>
      <c r="R54" s="16"/>
      <c r="S54" s="16"/>
      <c r="T54" s="16"/>
      <c r="U54" s="16"/>
      <c r="V54" s="16"/>
    </row>
    <row r="55" spans="1:22" s="3" customFormat="1" ht="15.75">
      <c r="A55" s="17"/>
      <c r="B55" s="17"/>
      <c r="C55" s="17"/>
      <c r="D55" s="17"/>
      <c r="E55" s="17"/>
      <c r="F55" s="17"/>
      <c r="G55" s="17"/>
      <c r="H55" s="17"/>
      <c r="I55" s="17"/>
      <c r="J55" s="18"/>
      <c r="K55" s="18"/>
      <c r="L55" s="18"/>
      <c r="M55" s="18"/>
      <c r="N55" s="18"/>
      <c r="O55" s="14"/>
      <c r="P55" s="14"/>
      <c r="Q55" s="14"/>
      <c r="R55" s="14"/>
      <c r="S55" s="14"/>
      <c r="T55" s="14"/>
      <c r="U55" s="14"/>
      <c r="V55" s="14"/>
    </row>
    <row r="56" spans="1:22" s="3" customFormat="1" ht="12.75">
      <c r="A56" s="19"/>
      <c r="B56" s="20"/>
      <c r="C56" s="19"/>
      <c r="D56" s="20"/>
      <c r="E56" s="21"/>
      <c r="F56" s="21"/>
      <c r="G56" s="22"/>
      <c r="H56" s="22"/>
      <c r="I56" s="23"/>
      <c r="J56" s="24"/>
      <c r="K56" s="25"/>
      <c r="L56" s="25"/>
      <c r="M56" s="25"/>
      <c r="N56" s="25"/>
      <c r="O56" s="26"/>
      <c r="P56" s="26"/>
      <c r="Q56" s="26"/>
      <c r="R56" s="26"/>
      <c r="S56" s="26"/>
      <c r="T56" s="26"/>
      <c r="U56" s="26"/>
      <c r="V56" s="27"/>
    </row>
    <row r="57" spans="1:22" s="3" customFormat="1" ht="12.75">
      <c r="A57" s="19"/>
      <c r="B57" s="20"/>
      <c r="C57" s="19"/>
      <c r="D57" s="20"/>
      <c r="E57" s="21"/>
      <c r="F57" s="21"/>
      <c r="G57" s="22"/>
      <c r="H57" s="22"/>
      <c r="I57" s="23"/>
      <c r="J57" s="24"/>
      <c r="K57" s="25"/>
      <c r="L57" s="25"/>
      <c r="M57" s="25"/>
      <c r="N57" s="25"/>
      <c r="O57" s="26"/>
      <c r="P57" s="26"/>
      <c r="Q57" s="26"/>
      <c r="R57" s="26"/>
      <c r="S57" s="26"/>
      <c r="T57" s="26"/>
      <c r="U57" s="26"/>
      <c r="V57" s="27"/>
    </row>
    <row r="58" spans="1:22" s="3" customFormat="1" ht="12.75">
      <c r="A58" s="19"/>
      <c r="B58" s="20"/>
      <c r="C58" s="19"/>
      <c r="D58" s="20"/>
      <c r="E58" s="21"/>
      <c r="F58" s="21"/>
      <c r="G58" s="22"/>
      <c r="H58" s="22"/>
      <c r="I58" s="23"/>
      <c r="J58" s="28"/>
      <c r="K58" s="29"/>
      <c r="L58" s="29"/>
      <c r="M58" s="25"/>
      <c r="N58" s="25"/>
      <c r="O58" s="30"/>
      <c r="P58" s="30"/>
      <c r="Q58" s="30"/>
      <c r="R58" s="30"/>
      <c r="S58" s="30"/>
      <c r="T58" s="30"/>
      <c r="U58" s="30"/>
      <c r="V58" s="27"/>
    </row>
    <row r="59" spans="1:22" s="3" customFormat="1" ht="12.75">
      <c r="A59" s="19"/>
      <c r="B59" s="20"/>
      <c r="C59" s="19"/>
      <c r="D59" s="20"/>
      <c r="E59" s="21"/>
      <c r="F59" s="21"/>
      <c r="G59" s="22"/>
      <c r="H59" s="22"/>
      <c r="I59" s="23"/>
      <c r="J59" s="28"/>
      <c r="K59" s="29"/>
      <c r="L59" s="29"/>
      <c r="M59" s="25"/>
      <c r="N59" s="25"/>
      <c r="O59" s="30"/>
      <c r="P59" s="30"/>
      <c r="Q59" s="30"/>
      <c r="R59" s="30"/>
      <c r="S59" s="30"/>
      <c r="T59" s="30"/>
      <c r="U59" s="30"/>
      <c r="V59" s="27"/>
    </row>
    <row r="60" spans="1:22" s="3" customFormat="1" ht="12.75">
      <c r="A60" s="19"/>
      <c r="B60" s="20"/>
      <c r="C60" s="19"/>
      <c r="D60" s="20"/>
      <c r="E60" s="21"/>
      <c r="F60" s="21"/>
      <c r="G60" s="22"/>
      <c r="H60" s="22"/>
      <c r="I60" s="23"/>
      <c r="J60" s="28"/>
      <c r="K60" s="29"/>
      <c r="L60" s="29"/>
      <c r="M60" s="25"/>
      <c r="N60" s="25"/>
      <c r="O60" s="30"/>
      <c r="P60" s="30"/>
      <c r="Q60" s="30"/>
      <c r="R60" s="30"/>
      <c r="S60" s="30"/>
      <c r="T60" s="30"/>
      <c r="U60" s="30"/>
      <c r="V60" s="27"/>
    </row>
    <row r="61" spans="1:22" s="3" customFormat="1" ht="12.75">
      <c r="A61" s="19"/>
      <c r="B61" s="20"/>
      <c r="C61" s="19"/>
      <c r="D61" s="20"/>
      <c r="E61" s="21"/>
      <c r="F61" s="21"/>
      <c r="G61" s="22"/>
      <c r="H61" s="22"/>
      <c r="I61" s="23"/>
      <c r="J61" s="28"/>
      <c r="K61" s="29"/>
      <c r="L61" s="29"/>
      <c r="M61" s="25"/>
      <c r="N61" s="25"/>
      <c r="O61" s="30"/>
      <c r="P61" s="30"/>
      <c r="Q61" s="30"/>
      <c r="R61" s="30"/>
      <c r="S61" s="30"/>
      <c r="T61" s="30"/>
      <c r="U61" s="30"/>
      <c r="V61" s="27"/>
    </row>
    <row r="62" spans="1:22" s="3" customFormat="1" ht="12.75">
      <c r="A62" s="19"/>
      <c r="B62" s="20"/>
      <c r="C62" s="19"/>
      <c r="D62" s="20"/>
      <c r="E62" s="21"/>
      <c r="F62" s="21"/>
      <c r="G62" s="22"/>
      <c r="H62" s="22"/>
      <c r="I62" s="23"/>
      <c r="J62" s="28"/>
      <c r="K62" s="29"/>
      <c r="L62" s="29"/>
      <c r="M62" s="25"/>
      <c r="N62" s="25"/>
      <c r="O62" s="30"/>
      <c r="P62" s="30"/>
      <c r="Q62" s="30"/>
      <c r="R62" s="30"/>
      <c r="S62" s="30"/>
      <c r="T62" s="30"/>
      <c r="U62" s="30"/>
      <c r="V62" s="27"/>
    </row>
    <row r="63" spans="1:22" s="3" customFormat="1" ht="12.75">
      <c r="A63" s="19"/>
      <c r="B63" s="20"/>
      <c r="C63" s="19"/>
      <c r="D63" s="20"/>
      <c r="E63" s="21"/>
      <c r="F63" s="21"/>
      <c r="G63" s="22"/>
      <c r="H63" s="22"/>
      <c r="I63" s="23"/>
      <c r="J63" s="28"/>
      <c r="K63" s="29"/>
      <c r="L63" s="29"/>
      <c r="M63" s="25"/>
      <c r="N63" s="25"/>
      <c r="O63" s="30"/>
      <c r="P63" s="30"/>
      <c r="Q63" s="30"/>
      <c r="R63" s="30"/>
      <c r="S63" s="30"/>
      <c r="T63" s="30"/>
      <c r="U63" s="30"/>
      <c r="V63" s="27"/>
    </row>
    <row r="64" spans="1:22" s="3" customFormat="1" ht="12.75">
      <c r="A64" s="19"/>
      <c r="B64" s="20"/>
      <c r="C64" s="19"/>
      <c r="D64" s="20"/>
      <c r="E64" s="21"/>
      <c r="F64" s="21"/>
      <c r="G64" s="22"/>
      <c r="H64" s="22"/>
      <c r="I64" s="23"/>
      <c r="J64" s="28"/>
      <c r="K64" s="29"/>
      <c r="L64" s="29"/>
      <c r="M64" s="29"/>
      <c r="N64" s="29"/>
      <c r="O64" s="30"/>
      <c r="P64" s="30"/>
      <c r="Q64" s="30"/>
      <c r="R64" s="30"/>
      <c r="S64" s="30"/>
      <c r="T64" s="30"/>
      <c r="U64" s="30"/>
      <c r="V64" s="27"/>
    </row>
    <row r="65" spans="1:22" s="3" customFormat="1" ht="12.75">
      <c r="A65" s="19"/>
      <c r="B65" s="20"/>
      <c r="C65" s="19"/>
      <c r="D65" s="20"/>
      <c r="E65" s="21"/>
      <c r="F65" s="21"/>
      <c r="G65" s="22"/>
      <c r="H65" s="22"/>
      <c r="I65" s="23"/>
      <c r="J65" s="28"/>
      <c r="K65" s="29"/>
      <c r="L65" s="29"/>
      <c r="M65" s="29"/>
      <c r="N65" s="29"/>
      <c r="O65" s="30"/>
      <c r="P65" s="30"/>
      <c r="Q65" s="30"/>
      <c r="R65" s="30"/>
      <c r="S65" s="30"/>
      <c r="T65" s="30"/>
      <c r="U65" s="30"/>
      <c r="V65" s="27"/>
    </row>
    <row r="66" spans="1:22" s="3" customFormat="1" ht="12.75">
      <c r="A66" s="19"/>
      <c r="B66" s="20"/>
      <c r="C66" s="19"/>
      <c r="D66" s="20"/>
      <c r="E66" s="21"/>
      <c r="F66" s="21"/>
      <c r="G66" s="22"/>
      <c r="H66" s="22"/>
      <c r="I66" s="23"/>
      <c r="J66" s="24"/>
      <c r="K66" s="25"/>
      <c r="L66" s="25"/>
      <c r="M66" s="25"/>
      <c r="N66" s="25"/>
      <c r="O66" s="30"/>
      <c r="P66" s="30"/>
      <c r="Q66" s="30"/>
      <c r="R66" s="30"/>
      <c r="S66" s="30"/>
      <c r="T66" s="30"/>
      <c r="U66" s="30"/>
      <c r="V66" s="27"/>
    </row>
    <row r="67" spans="1:22" s="3" customFormat="1" ht="12.75">
      <c r="A67" s="19"/>
      <c r="B67" s="20"/>
      <c r="C67" s="19"/>
      <c r="D67" s="20"/>
      <c r="E67" s="21"/>
      <c r="F67" s="21"/>
      <c r="G67" s="22"/>
      <c r="H67" s="22"/>
      <c r="I67" s="23"/>
      <c r="J67" s="28"/>
      <c r="K67" s="29"/>
      <c r="L67" s="29"/>
      <c r="M67" s="29"/>
      <c r="N67" s="29"/>
      <c r="O67" s="30"/>
      <c r="P67" s="30"/>
      <c r="Q67" s="30"/>
      <c r="R67" s="30"/>
      <c r="S67" s="30"/>
      <c r="T67" s="30"/>
      <c r="U67" s="30"/>
      <c r="V67" s="27"/>
    </row>
    <row r="68" spans="1:22" s="3" customFormat="1" ht="12.75">
      <c r="A68" s="19"/>
      <c r="B68" s="20"/>
      <c r="C68" s="19"/>
      <c r="D68" s="20"/>
      <c r="E68" s="21"/>
      <c r="F68" s="21"/>
      <c r="G68" s="22"/>
      <c r="H68" s="22"/>
      <c r="I68" s="23"/>
      <c r="J68" s="28"/>
      <c r="K68" s="29"/>
      <c r="L68" s="29"/>
      <c r="M68" s="29"/>
      <c r="N68" s="29"/>
      <c r="O68" s="31"/>
      <c r="P68" s="31"/>
      <c r="Q68" s="31"/>
      <c r="R68" s="31"/>
      <c r="S68" s="31"/>
      <c r="T68" s="31"/>
      <c r="U68" s="31"/>
      <c r="V68" s="32"/>
    </row>
    <row r="69" spans="1:22" s="3" customFormat="1" ht="12.75">
      <c r="A69" s="19"/>
      <c r="B69" s="20"/>
      <c r="C69" s="19"/>
      <c r="D69" s="20"/>
      <c r="E69" s="21"/>
      <c r="F69" s="21"/>
      <c r="G69" s="22"/>
      <c r="H69" s="22"/>
      <c r="I69" s="23"/>
      <c r="J69" s="28"/>
      <c r="K69" s="29"/>
      <c r="L69" s="29"/>
      <c r="M69" s="29"/>
      <c r="N69" s="29"/>
      <c r="O69" s="30"/>
      <c r="P69" s="30"/>
      <c r="Q69" s="30"/>
      <c r="R69" s="30"/>
      <c r="S69" s="30"/>
      <c r="T69" s="30"/>
      <c r="U69" s="30"/>
      <c r="V69" s="27"/>
    </row>
    <row r="70" spans="1:22" s="3" customFormat="1" ht="12.75">
      <c r="A70" s="19"/>
      <c r="B70" s="20"/>
      <c r="C70" s="19"/>
      <c r="D70" s="20"/>
      <c r="E70" s="21"/>
      <c r="F70" s="31"/>
      <c r="G70" s="31"/>
      <c r="H70" s="22"/>
      <c r="I70" s="23"/>
      <c r="J70" s="24"/>
      <c r="K70" s="25"/>
      <c r="L70" s="25"/>
      <c r="M70" s="25"/>
      <c r="N70" s="25"/>
      <c r="O70" s="31"/>
      <c r="P70" s="31"/>
      <c r="Q70" s="31"/>
      <c r="R70" s="31"/>
      <c r="S70" s="31"/>
      <c r="T70" s="31"/>
      <c r="U70" s="31"/>
      <c r="V70" s="27"/>
    </row>
    <row r="71" spans="1:22" s="3" customFormat="1" ht="15">
      <c r="A71" s="33"/>
      <c r="B71" s="33"/>
      <c r="C71" s="33"/>
      <c r="D71" s="33"/>
      <c r="E71" s="33"/>
      <c r="F71" s="33"/>
      <c r="G71" s="33"/>
      <c r="H71" s="33"/>
      <c r="I71" s="33"/>
      <c r="J71" s="34"/>
      <c r="K71" s="35"/>
      <c r="L71" s="35"/>
      <c r="M71" s="35"/>
      <c r="N71" s="35"/>
      <c r="O71" s="33"/>
      <c r="P71" s="33"/>
      <c r="Q71" s="33"/>
      <c r="R71" s="33"/>
      <c r="S71" s="33"/>
      <c r="T71" s="33"/>
      <c r="U71" s="33"/>
      <c r="V71" s="36"/>
    </row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</sheetData>
  <sheetProtection/>
  <printOptions/>
  <pageMargins left="0.5118110236220472" right="0.1968503937007874" top="0.984251968503937" bottom="0.15748031496062992" header="0.15748031496062992" footer="0.1574803149606299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Břeclav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slatinska</dc:creator>
  <cp:keywords/>
  <dc:description/>
  <cp:lastModifiedBy>vasicek</cp:lastModifiedBy>
  <cp:lastPrinted>2012-11-05T08:12:46Z</cp:lastPrinted>
  <dcterms:created xsi:type="dcterms:W3CDTF">2008-05-19T15:30:09Z</dcterms:created>
  <dcterms:modified xsi:type="dcterms:W3CDTF">2012-11-07T16:58:08Z</dcterms:modified>
  <cp:category/>
  <cp:version/>
  <cp:contentType/>
  <cp:contentStatus/>
</cp:coreProperties>
</file>