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55" activeTab="0"/>
  </bookViews>
  <sheets>
    <sheet name="P+V dle ORJ" sheetId="1" r:id="rId1"/>
    <sheet name="Ukazatele" sheetId="2" r:id="rId2"/>
  </sheets>
  <definedNames/>
  <calcPr fullCalcOnLoad="1"/>
</workbook>
</file>

<file path=xl/sharedStrings.xml><?xml version="1.0" encoding="utf-8"?>
<sst xmlns="http://schemas.openxmlformats.org/spreadsheetml/2006/main" count="203" uniqueCount="77">
  <si>
    <t>Město Břeclav</t>
  </si>
  <si>
    <t>v tis. Kč</t>
  </si>
  <si>
    <t>ORJ</t>
  </si>
  <si>
    <t>Úvěry a půjčky  (zůstatek v mil.Kč)</t>
  </si>
  <si>
    <t>splátky jistin</t>
  </si>
  <si>
    <t>Daňové příjmy</t>
  </si>
  <si>
    <t>Dotace</t>
  </si>
  <si>
    <t>Kapitálové výdaje</t>
  </si>
  <si>
    <t xml:space="preserve">Vývoj příjmů a výdajů dle organizačních jednotek </t>
  </si>
  <si>
    <t>Příjmy</t>
  </si>
  <si>
    <t>Rok</t>
  </si>
  <si>
    <t>Odbor</t>
  </si>
  <si>
    <t>Odbor školství, kultury a sportu</t>
  </si>
  <si>
    <t>Odbor dotací a rozvoje</t>
  </si>
  <si>
    <t>Odbor vnitřních věcí</t>
  </si>
  <si>
    <t>Odbor sociálních věcí</t>
  </si>
  <si>
    <t>Odbor životního prostředí</t>
  </si>
  <si>
    <t>Živnostenský úřad</t>
  </si>
  <si>
    <t>Odbor dopravy</t>
  </si>
  <si>
    <t>Městská policie</t>
  </si>
  <si>
    <t xml:space="preserve">Odbor stavebního řádu </t>
  </si>
  <si>
    <t>Odbor ekonomický</t>
  </si>
  <si>
    <t>Odbor majetkový</t>
  </si>
  <si>
    <t>Celkem příjmy</t>
  </si>
  <si>
    <t>Výdaje</t>
  </si>
  <si>
    <t>Celkem výdaje</t>
  </si>
  <si>
    <t xml:space="preserve">Hrubý přebytek(plus) /schodek(mínus) </t>
  </si>
  <si>
    <t xml:space="preserve">Čistý přebytek(plus) /schodek(mínus) </t>
  </si>
  <si>
    <t>Rozpočet příjmů dle druhů</t>
  </si>
  <si>
    <t>Nedaňové příjmy</t>
  </si>
  <si>
    <t xml:space="preserve">Kapitálové příjmy </t>
  </si>
  <si>
    <t>Příjmy celkem</t>
  </si>
  <si>
    <t>Rozpočet výdajů dle druhů</t>
  </si>
  <si>
    <t>Běžné výdaje</t>
  </si>
  <si>
    <t>Výdaje celkem</t>
  </si>
  <si>
    <t>Celkové investiční příjmy a výdaje</t>
  </si>
  <si>
    <t>Kapitálové příjmy (prodej,dotace,úvěry aj.)</t>
  </si>
  <si>
    <t xml:space="preserve">     v tom:    přijaté dotace</t>
  </si>
  <si>
    <t xml:space="preserve">                   přijaté úvěry a půjčky</t>
  </si>
  <si>
    <t>Kapitálové výdaje vč. splacených úvěrů</t>
  </si>
  <si>
    <t xml:space="preserve">     v tom:    splacené úvěry a půjčky</t>
  </si>
  <si>
    <t>Poznámka:</t>
  </si>
  <si>
    <t xml:space="preserve">Celkové investiční příjmy a výdaje:  V kapitálových příjmech u přijatých dotací se dotace dostanou do rozpočtu až jejich rozhodnutím poskytovatelem dotací. </t>
  </si>
  <si>
    <t>Proto je stav na r. 2008-10 prozatím nulový.</t>
  </si>
  <si>
    <t>Přehled vybraných ukazatelů Města Břeclavi</t>
  </si>
  <si>
    <t>přijaté úvěry</t>
  </si>
  <si>
    <t>splátky úroků</t>
  </si>
  <si>
    <t>Stavební investice  (v tis.Kč)</t>
  </si>
  <si>
    <t>rok</t>
  </si>
  <si>
    <t>celkem *)</t>
  </si>
  <si>
    <t>z toho vlastní vč.úvěrů</t>
  </si>
  <si>
    <t>*) celkem (hrazeno z vlastních, dotací i úvěrů)</t>
  </si>
  <si>
    <t>Výsledek hospodaření (v mil. Kč)</t>
  </si>
  <si>
    <t>roční</t>
  </si>
  <si>
    <t>kumulativní (účetní)</t>
  </si>
  <si>
    <t>mínus = schodek</t>
  </si>
  <si>
    <t>plus = přebytek</t>
  </si>
  <si>
    <t>Celkové kapitálové příjmy a výdaje</t>
  </si>
  <si>
    <t xml:space="preserve">Celkové kapitálové příjmy a výdaje:  V kapitálových příjmech u přijatých dotací se dotace dostanou do rozpočtu až jejich rozhodnutím poskytovatelem dotací. </t>
  </si>
  <si>
    <t xml:space="preserve">    v tom:  - sdílené daně státu</t>
  </si>
  <si>
    <t xml:space="preserve">                - místní poplatky</t>
  </si>
  <si>
    <t xml:space="preserve">                - správní poplatky</t>
  </si>
  <si>
    <t xml:space="preserve">                - daň z nemovitostí</t>
  </si>
  <si>
    <t>Běžné provozní příjmy</t>
  </si>
  <si>
    <t>Běžné provozní výdaje</t>
  </si>
  <si>
    <t>Saldo příjmů a výdajů</t>
  </si>
  <si>
    <t>Saldo běžných provozních příjmů a výdajů</t>
  </si>
  <si>
    <t xml:space="preserve">     v tom: - pronájmy</t>
  </si>
  <si>
    <t xml:space="preserve">                - sankční poplatky</t>
  </si>
  <si>
    <t>Odhad</t>
  </si>
  <si>
    <r>
      <t>Běžné provozní výdaje (vč.transferů cizím organizacím)</t>
    </r>
    <r>
      <rPr>
        <sz val="10"/>
        <rFont val="Arial"/>
        <family val="0"/>
      </rPr>
      <t xml:space="preserve">  = běžné výdaje celkem - sociální výdaje - daň z příjmů za obec - splátky úvěrů</t>
    </r>
  </si>
  <si>
    <r>
      <t>Běžné provozní příjmy</t>
    </r>
    <r>
      <rPr>
        <sz val="10"/>
        <rFont val="Arial"/>
        <family val="0"/>
      </rPr>
      <t xml:space="preserve"> = daňové příjmy celkem - daň z příjmů za obec + nedaňové příjmy + dotace na výkon státní správy a na žáka + přijaté úvěry</t>
    </r>
  </si>
  <si>
    <t>Příloha č. 7/1</t>
  </si>
  <si>
    <t>Příloha č. 7/2</t>
  </si>
  <si>
    <t>Příloha č. 7/3</t>
  </si>
  <si>
    <t>Rozpočet</t>
  </si>
  <si>
    <t>Skutečnost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</si>
</sst>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0.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3" fontId="9" fillId="0" borderId="11" xfId="4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2" xfId="0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11" fillId="0" borderId="14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0" fillId="0" borderId="10" xfId="47" applyNumberFormat="1" applyFont="1" applyFill="1" applyBorder="1">
      <alignment/>
      <protection/>
    </xf>
    <xf numFmtId="3" fontId="0" fillId="0" borderId="12" xfId="47" applyNumberFormat="1" applyFont="1" applyFill="1" applyBorder="1">
      <alignment/>
      <protection/>
    </xf>
    <xf numFmtId="3" fontId="0" fillId="0" borderId="10" xfId="0" applyNumberFormat="1" applyFont="1" applyFill="1" applyBorder="1" applyAlignment="1">
      <alignment/>
    </xf>
    <xf numFmtId="3" fontId="5" fillId="0" borderId="0" xfId="47" applyNumberFormat="1" applyFont="1" applyFill="1">
      <alignment/>
      <protection/>
    </xf>
    <xf numFmtId="3" fontId="9" fillId="0" borderId="10" xfId="47" applyNumberFormat="1" applyFont="1" applyFill="1" applyBorder="1">
      <alignment/>
      <protection/>
    </xf>
    <xf numFmtId="3" fontId="5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3" fontId="9" fillId="0" borderId="0" xfId="47" applyNumberFormat="1" applyFont="1" applyFill="1">
      <alignment/>
      <protection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4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3"/>
  <sheetViews>
    <sheetView tabSelected="1" zoomScalePageLayoutView="0" workbookViewId="0" topLeftCell="A40">
      <selection activeCell="I86" sqref="I86"/>
    </sheetView>
  </sheetViews>
  <sheetFormatPr defaultColWidth="9.140625" defaultRowHeight="12.75"/>
  <cols>
    <col min="1" max="1" width="45.140625" style="3" customWidth="1"/>
    <col min="2" max="2" width="11.7109375" style="3" customWidth="1"/>
    <col min="3" max="3" width="15.57421875" style="3" customWidth="1"/>
    <col min="4" max="4" width="16.140625" style="3" customWidth="1"/>
    <col min="5" max="5" width="16.00390625" style="3" customWidth="1"/>
    <col min="6" max="6" width="15.57421875" style="3" customWidth="1"/>
    <col min="7" max="7" width="15.7109375" style="3" customWidth="1"/>
    <col min="8" max="8" width="15.57421875" style="3" customWidth="1"/>
    <col min="9" max="9" width="15.00390625" style="3" customWidth="1"/>
    <col min="10" max="10" width="14.57421875" style="3" customWidth="1"/>
    <col min="11" max="11" width="14.7109375" style="3" customWidth="1"/>
    <col min="12" max="12" width="12.7109375" style="3" customWidth="1"/>
    <col min="13" max="16384" width="9.140625" style="3" customWidth="1"/>
  </cols>
  <sheetData>
    <row r="2" spans="1:12" ht="15.75">
      <c r="A2" s="5" t="s">
        <v>0</v>
      </c>
      <c r="G2" s="12"/>
      <c r="H2" s="13"/>
      <c r="I2" s="14"/>
      <c r="J2" s="15"/>
      <c r="K2" s="70"/>
      <c r="L2" s="70" t="s">
        <v>72</v>
      </c>
    </row>
    <row r="3" spans="1:7" ht="9" customHeight="1">
      <c r="A3" s="16"/>
      <c r="G3" s="17"/>
    </row>
    <row r="4" ht="15.75">
      <c r="A4" s="5" t="s">
        <v>8</v>
      </c>
    </row>
    <row r="5" spans="9:11" ht="12.75">
      <c r="I5" s="51"/>
      <c r="J5" s="18"/>
      <c r="K5" s="51" t="s">
        <v>1</v>
      </c>
    </row>
    <row r="7" spans="1:12" ht="15">
      <c r="A7" s="19" t="s">
        <v>9</v>
      </c>
      <c r="B7" s="20"/>
      <c r="C7" s="20" t="s">
        <v>76</v>
      </c>
      <c r="D7" s="20" t="s">
        <v>76</v>
      </c>
      <c r="E7" s="20" t="s">
        <v>76</v>
      </c>
      <c r="F7" s="20" t="s">
        <v>76</v>
      </c>
      <c r="G7" s="20" t="s">
        <v>76</v>
      </c>
      <c r="H7" s="20" t="s">
        <v>76</v>
      </c>
      <c r="I7" s="20" t="s">
        <v>69</v>
      </c>
      <c r="J7" s="20" t="s">
        <v>75</v>
      </c>
      <c r="K7" s="20" t="s">
        <v>75</v>
      </c>
      <c r="L7" s="20" t="s">
        <v>75</v>
      </c>
    </row>
    <row r="8" spans="1:12" ht="12.75">
      <c r="A8" s="21"/>
      <c r="B8" s="22"/>
      <c r="C8" s="22">
        <v>2003</v>
      </c>
      <c r="D8" s="22">
        <v>2004</v>
      </c>
      <c r="E8" s="22">
        <v>2005</v>
      </c>
      <c r="F8" s="22">
        <v>2006</v>
      </c>
      <c r="G8" s="22">
        <v>2007</v>
      </c>
      <c r="H8" s="22">
        <v>2008</v>
      </c>
      <c r="I8" s="22">
        <v>2009</v>
      </c>
      <c r="J8" s="22">
        <v>2010</v>
      </c>
      <c r="K8" s="22">
        <v>2011</v>
      </c>
      <c r="L8" s="22">
        <v>2012</v>
      </c>
    </row>
    <row r="9" spans="1:12" ht="12.75">
      <c r="A9" s="21" t="s">
        <v>11</v>
      </c>
      <c r="B9" s="22" t="s">
        <v>2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21"/>
      <c r="B10" s="22"/>
      <c r="C10" s="23"/>
      <c r="D10" s="23"/>
      <c r="E10" s="23"/>
      <c r="F10" s="23"/>
      <c r="G10" s="24"/>
      <c r="H10" s="24"/>
      <c r="I10" s="24"/>
      <c r="J10" s="24"/>
      <c r="K10" s="24"/>
      <c r="L10" s="24"/>
    </row>
    <row r="11" spans="1:12" ht="12.75">
      <c r="A11" s="25" t="s">
        <v>12</v>
      </c>
      <c r="B11" s="22">
        <v>10</v>
      </c>
      <c r="C11" s="26">
        <v>3428</v>
      </c>
      <c r="D11" s="26">
        <v>106460</v>
      </c>
      <c r="E11" s="26">
        <v>4070</v>
      </c>
      <c r="F11" s="26">
        <v>4271.7</v>
      </c>
      <c r="G11" s="27">
        <v>3399</v>
      </c>
      <c r="H11" s="27">
        <v>5271.4</v>
      </c>
      <c r="I11" s="27">
        <v>4374.3</v>
      </c>
      <c r="J11" s="27">
        <v>4000</v>
      </c>
      <c r="K11" s="27">
        <v>3540</v>
      </c>
      <c r="L11" s="27">
        <v>3540</v>
      </c>
    </row>
    <row r="12" spans="1:12" ht="12.75">
      <c r="A12" s="25" t="s">
        <v>13</v>
      </c>
      <c r="B12" s="22">
        <v>20</v>
      </c>
      <c r="C12" s="26">
        <v>11140</v>
      </c>
      <c r="D12" s="26">
        <v>36624</v>
      </c>
      <c r="E12" s="26">
        <v>56726</v>
      </c>
      <c r="F12" s="26">
        <v>78314.8</v>
      </c>
      <c r="G12" s="27">
        <v>19964</v>
      </c>
      <c r="H12" s="27">
        <v>7850.1</v>
      </c>
      <c r="I12" s="27">
        <v>46233</v>
      </c>
      <c r="J12" s="27">
        <v>35794</v>
      </c>
      <c r="K12" s="27">
        <v>50</v>
      </c>
      <c r="L12" s="27">
        <v>50</v>
      </c>
    </row>
    <row r="13" spans="1:12" ht="12.75">
      <c r="A13" s="25" t="s">
        <v>14</v>
      </c>
      <c r="B13" s="22">
        <v>30</v>
      </c>
      <c r="C13" s="26">
        <v>13630</v>
      </c>
      <c r="D13" s="26">
        <v>9559</v>
      </c>
      <c r="E13" s="26">
        <v>10414</v>
      </c>
      <c r="F13" s="26">
        <v>12558.8</v>
      </c>
      <c r="G13" s="27">
        <v>16414</v>
      </c>
      <c r="H13" s="27">
        <v>17531.3</v>
      </c>
      <c r="I13" s="27">
        <v>16869</v>
      </c>
      <c r="J13" s="27">
        <v>8900</v>
      </c>
      <c r="K13" s="27">
        <v>8080</v>
      </c>
      <c r="L13" s="27">
        <v>8080</v>
      </c>
    </row>
    <row r="14" spans="1:12" ht="12.75">
      <c r="A14" s="25" t="s">
        <v>15</v>
      </c>
      <c r="B14" s="22">
        <v>50</v>
      </c>
      <c r="C14" s="26">
        <v>1818</v>
      </c>
      <c r="D14" s="26">
        <v>3447</v>
      </c>
      <c r="E14" s="26">
        <v>2571</v>
      </c>
      <c r="F14" s="26">
        <v>4108.4</v>
      </c>
      <c r="G14" s="27">
        <v>126487</v>
      </c>
      <c r="H14" s="27">
        <v>117179.3</v>
      </c>
      <c r="I14" s="27">
        <v>125818</v>
      </c>
      <c r="J14" s="27">
        <v>135108</v>
      </c>
      <c r="K14" s="27">
        <v>135108</v>
      </c>
      <c r="L14" s="27">
        <v>135108</v>
      </c>
    </row>
    <row r="15" spans="1:12" ht="12.75">
      <c r="A15" s="25" t="s">
        <v>16</v>
      </c>
      <c r="B15" s="22">
        <v>60</v>
      </c>
      <c r="C15" s="26">
        <v>1638</v>
      </c>
      <c r="D15" s="26">
        <v>1425</v>
      </c>
      <c r="E15" s="26">
        <v>4560</v>
      </c>
      <c r="F15" s="26">
        <v>7771.7</v>
      </c>
      <c r="G15" s="27">
        <v>6902</v>
      </c>
      <c r="H15" s="27">
        <v>13819.2</v>
      </c>
      <c r="I15" s="27">
        <v>10088.1</v>
      </c>
      <c r="J15" s="27">
        <v>13000</v>
      </c>
      <c r="K15" s="27">
        <v>12595</v>
      </c>
      <c r="L15" s="27">
        <v>13595</v>
      </c>
    </row>
    <row r="16" spans="1:12" ht="12.75">
      <c r="A16" s="25" t="s">
        <v>17</v>
      </c>
      <c r="B16" s="22">
        <v>70</v>
      </c>
      <c r="C16" s="26">
        <v>1953</v>
      </c>
      <c r="D16" s="26">
        <v>1955</v>
      </c>
      <c r="E16" s="26">
        <v>1606</v>
      </c>
      <c r="F16" s="26">
        <v>1792.4</v>
      </c>
      <c r="G16" s="27">
        <v>1936</v>
      </c>
      <c r="H16" s="27">
        <v>1515.3</v>
      </c>
      <c r="I16" s="27">
        <v>1250</v>
      </c>
      <c r="J16" s="27">
        <v>1300</v>
      </c>
      <c r="K16" s="27">
        <v>1000</v>
      </c>
      <c r="L16" s="27">
        <v>1000</v>
      </c>
    </row>
    <row r="17" spans="1:12" ht="12.75">
      <c r="A17" s="25" t="s">
        <v>18</v>
      </c>
      <c r="B17" s="22">
        <v>80</v>
      </c>
      <c r="C17" s="26">
        <v>5834</v>
      </c>
      <c r="D17" s="26">
        <v>6577</v>
      </c>
      <c r="E17" s="26">
        <v>9131</v>
      </c>
      <c r="F17" s="26">
        <v>10332.1</v>
      </c>
      <c r="G17" s="27">
        <v>12598</v>
      </c>
      <c r="H17" s="27">
        <v>13772</v>
      </c>
      <c r="I17" s="27">
        <v>11200</v>
      </c>
      <c r="J17" s="27">
        <v>12500</v>
      </c>
      <c r="K17" s="27">
        <v>11830</v>
      </c>
      <c r="L17" s="27">
        <v>11830</v>
      </c>
    </row>
    <row r="18" spans="1:12" ht="12.75">
      <c r="A18" s="25" t="s">
        <v>19</v>
      </c>
      <c r="B18" s="22">
        <v>90</v>
      </c>
      <c r="C18" s="26">
        <v>1646</v>
      </c>
      <c r="D18" s="26">
        <v>2599</v>
      </c>
      <c r="E18" s="26">
        <v>2767</v>
      </c>
      <c r="F18" s="26">
        <v>2269.7</v>
      </c>
      <c r="G18" s="27">
        <v>2672</v>
      </c>
      <c r="H18" s="27">
        <v>2590.9</v>
      </c>
      <c r="I18" s="27">
        <v>2676</v>
      </c>
      <c r="J18" s="27">
        <v>2800</v>
      </c>
      <c r="K18" s="27">
        <v>2450</v>
      </c>
      <c r="L18" s="27">
        <v>2450</v>
      </c>
    </row>
    <row r="19" spans="1:12" ht="12.75">
      <c r="A19" s="25" t="s">
        <v>20</v>
      </c>
      <c r="B19" s="22">
        <v>100</v>
      </c>
      <c r="C19" s="26">
        <v>819</v>
      </c>
      <c r="D19" s="26">
        <v>1019</v>
      </c>
      <c r="E19" s="26">
        <v>1707</v>
      </c>
      <c r="F19" s="26">
        <v>943.6</v>
      </c>
      <c r="G19" s="27">
        <v>681</v>
      </c>
      <c r="H19" s="27">
        <v>1028.9</v>
      </c>
      <c r="I19" s="27">
        <v>2298</v>
      </c>
      <c r="J19" s="27">
        <v>1200</v>
      </c>
      <c r="K19" s="27">
        <v>700</v>
      </c>
      <c r="L19" s="27">
        <v>700</v>
      </c>
    </row>
    <row r="20" spans="1:12" ht="12.75">
      <c r="A20" s="25" t="s">
        <v>21</v>
      </c>
      <c r="B20" s="22">
        <v>110</v>
      </c>
      <c r="C20" s="26">
        <v>479174</v>
      </c>
      <c r="D20" s="26">
        <v>370460</v>
      </c>
      <c r="E20" s="26">
        <v>401196</v>
      </c>
      <c r="F20" s="26">
        <v>407459.7</v>
      </c>
      <c r="G20" s="27">
        <v>305938</v>
      </c>
      <c r="H20" s="27">
        <v>334130.9</v>
      </c>
      <c r="I20" s="27">
        <v>284096</v>
      </c>
      <c r="J20" s="27">
        <v>376000</v>
      </c>
      <c r="K20" s="27">
        <v>316200</v>
      </c>
      <c r="L20" s="27">
        <v>326100</v>
      </c>
    </row>
    <row r="21" spans="1:12" ht="12.75">
      <c r="A21" s="25" t="s">
        <v>22</v>
      </c>
      <c r="B21" s="22">
        <v>120</v>
      </c>
      <c r="C21" s="26">
        <v>45181</v>
      </c>
      <c r="D21" s="26">
        <v>75707</v>
      </c>
      <c r="E21" s="26">
        <v>83066</v>
      </c>
      <c r="F21" s="26">
        <v>69056.4</v>
      </c>
      <c r="G21" s="27">
        <v>39703</v>
      </c>
      <c r="H21" s="27">
        <v>71707</v>
      </c>
      <c r="I21" s="27">
        <v>346397.1</v>
      </c>
      <c r="J21" s="27">
        <v>60000</v>
      </c>
      <c r="K21" s="27">
        <v>38268</v>
      </c>
      <c r="L21" s="27">
        <v>38268</v>
      </c>
    </row>
    <row r="22" spans="1:12" ht="6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9.5" customHeight="1">
      <c r="A23" s="28" t="s">
        <v>23</v>
      </c>
      <c r="B23" s="29"/>
      <c r="C23" s="30">
        <f aca="true" t="shared" si="0" ref="C23:L23">SUM(C11:C22)</f>
        <v>566261</v>
      </c>
      <c r="D23" s="30">
        <f t="shared" si="0"/>
        <v>615832</v>
      </c>
      <c r="E23" s="30">
        <f t="shared" si="0"/>
        <v>577814</v>
      </c>
      <c r="F23" s="30">
        <f t="shared" si="0"/>
        <v>598879.3</v>
      </c>
      <c r="G23" s="30">
        <f t="shared" si="0"/>
        <v>536694</v>
      </c>
      <c r="H23" s="30">
        <f t="shared" si="0"/>
        <v>586396.3</v>
      </c>
      <c r="I23" s="30">
        <f t="shared" si="0"/>
        <v>851299.5</v>
      </c>
      <c r="J23" s="30">
        <f t="shared" si="0"/>
        <v>650602</v>
      </c>
      <c r="K23" s="30">
        <f t="shared" si="0"/>
        <v>529821</v>
      </c>
      <c r="L23" s="30">
        <f t="shared" si="0"/>
        <v>540721</v>
      </c>
    </row>
    <row r="24" spans="1:12" ht="12.7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.7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5">
      <c r="A26" s="19" t="s">
        <v>24</v>
      </c>
      <c r="B26" s="20"/>
      <c r="C26" s="20" t="s">
        <v>76</v>
      </c>
      <c r="D26" s="20" t="s">
        <v>76</v>
      </c>
      <c r="E26" s="20" t="s">
        <v>76</v>
      </c>
      <c r="F26" s="20" t="s">
        <v>76</v>
      </c>
      <c r="G26" s="20" t="s">
        <v>76</v>
      </c>
      <c r="H26" s="20" t="s">
        <v>76</v>
      </c>
      <c r="I26" s="20" t="s">
        <v>69</v>
      </c>
      <c r="J26" s="20" t="s">
        <v>75</v>
      </c>
      <c r="K26" s="20" t="s">
        <v>75</v>
      </c>
      <c r="L26" s="20" t="s">
        <v>75</v>
      </c>
    </row>
    <row r="27" spans="1:12" ht="12.75">
      <c r="A27" s="21"/>
      <c r="B27" s="22"/>
      <c r="C27" s="22">
        <v>2003</v>
      </c>
      <c r="D27" s="22">
        <v>2004</v>
      </c>
      <c r="E27" s="22">
        <v>2005</v>
      </c>
      <c r="F27" s="22">
        <v>2006</v>
      </c>
      <c r="G27" s="22">
        <v>2007</v>
      </c>
      <c r="H27" s="22">
        <v>2008</v>
      </c>
      <c r="I27" s="22">
        <v>2009</v>
      </c>
      <c r="J27" s="22">
        <v>2010</v>
      </c>
      <c r="K27" s="22">
        <v>2011</v>
      </c>
      <c r="L27" s="22">
        <v>2012</v>
      </c>
    </row>
    <row r="28" spans="1:12" ht="12.75">
      <c r="A28" s="21" t="s">
        <v>11</v>
      </c>
      <c r="B28" s="22" t="s">
        <v>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6.75" customHeight="1">
      <c r="A29" s="21"/>
      <c r="B29" s="22"/>
      <c r="C29" s="23"/>
      <c r="D29" s="23"/>
      <c r="E29" s="23"/>
      <c r="F29" s="24"/>
      <c r="G29" s="24"/>
      <c r="H29" s="24"/>
      <c r="I29" s="24"/>
      <c r="J29" s="24"/>
      <c r="K29" s="24"/>
      <c r="L29" s="24"/>
    </row>
    <row r="30" spans="1:12" ht="12.75">
      <c r="A30" s="25" t="s">
        <v>12</v>
      </c>
      <c r="B30" s="22">
        <v>10</v>
      </c>
      <c r="C30" s="26">
        <v>164172</v>
      </c>
      <c r="D30" s="26">
        <v>169512</v>
      </c>
      <c r="E30" s="26">
        <v>69632</v>
      </c>
      <c r="F30" s="27">
        <v>77892.7</v>
      </c>
      <c r="G30" s="27">
        <v>84793</v>
      </c>
      <c r="H30" s="27">
        <v>101819.8</v>
      </c>
      <c r="I30" s="77">
        <v>109760.9</v>
      </c>
      <c r="J30" s="77">
        <v>108692</v>
      </c>
      <c r="K30" s="77">
        <v>93200</v>
      </c>
      <c r="L30" s="77">
        <v>93200</v>
      </c>
    </row>
    <row r="31" spans="1:12" ht="12.75">
      <c r="A31" s="25" t="s">
        <v>13</v>
      </c>
      <c r="B31" s="22">
        <v>20</v>
      </c>
      <c r="C31" s="26">
        <v>70247</v>
      </c>
      <c r="D31" s="26">
        <v>61698</v>
      </c>
      <c r="E31" s="26">
        <v>116031</v>
      </c>
      <c r="F31" s="27">
        <v>155741.7</v>
      </c>
      <c r="G31" s="27">
        <v>53047</v>
      </c>
      <c r="H31" s="27">
        <v>109592.4</v>
      </c>
      <c r="I31" s="77">
        <v>176207</v>
      </c>
      <c r="J31" s="77">
        <v>84900</v>
      </c>
      <c r="K31" s="77">
        <v>3200</v>
      </c>
      <c r="L31" s="77">
        <v>1900</v>
      </c>
    </row>
    <row r="32" spans="1:12" ht="12.75">
      <c r="A32" s="25" t="s">
        <v>14</v>
      </c>
      <c r="B32" s="22">
        <v>30</v>
      </c>
      <c r="C32" s="26">
        <v>126883</v>
      </c>
      <c r="D32" s="26">
        <v>128102</v>
      </c>
      <c r="E32" s="26">
        <v>132666</v>
      </c>
      <c r="F32" s="27">
        <v>143026.3</v>
      </c>
      <c r="G32" s="27">
        <v>144495</v>
      </c>
      <c r="H32" s="27">
        <v>155787.6</v>
      </c>
      <c r="I32" s="76">
        <v>164888</v>
      </c>
      <c r="J32" s="76">
        <v>160764</v>
      </c>
      <c r="K32" s="76">
        <v>181688</v>
      </c>
      <c r="L32" s="76">
        <v>181850</v>
      </c>
    </row>
    <row r="33" spans="1:12" ht="12.75">
      <c r="A33" s="25" t="s">
        <v>15</v>
      </c>
      <c r="B33" s="22">
        <v>50</v>
      </c>
      <c r="C33" s="26">
        <v>102999</v>
      </c>
      <c r="D33" s="26">
        <v>109429</v>
      </c>
      <c r="E33" s="26">
        <v>112979</v>
      </c>
      <c r="F33" s="27">
        <v>114858.3</v>
      </c>
      <c r="G33" s="27">
        <v>128362</v>
      </c>
      <c r="H33" s="27">
        <v>126870.8</v>
      </c>
      <c r="I33" s="76">
        <v>138319</v>
      </c>
      <c r="J33" s="76">
        <v>146900</v>
      </c>
      <c r="K33" s="76">
        <v>147400</v>
      </c>
      <c r="L33" s="76">
        <v>147400</v>
      </c>
    </row>
    <row r="34" spans="1:12" ht="12.75">
      <c r="A34" s="25" t="s">
        <v>16</v>
      </c>
      <c r="B34" s="22">
        <v>60</v>
      </c>
      <c r="C34" s="31">
        <v>810</v>
      </c>
      <c r="D34" s="31">
        <v>901</v>
      </c>
      <c r="E34" s="31">
        <v>1157</v>
      </c>
      <c r="F34" s="27">
        <v>1049.7</v>
      </c>
      <c r="G34" s="27">
        <v>997</v>
      </c>
      <c r="H34" s="27">
        <v>1805.3</v>
      </c>
      <c r="I34" s="76">
        <v>1025</v>
      </c>
      <c r="J34" s="76">
        <v>813</v>
      </c>
      <c r="K34" s="76">
        <v>827</v>
      </c>
      <c r="L34" s="76">
        <v>827</v>
      </c>
    </row>
    <row r="35" spans="1:12" ht="12.75">
      <c r="A35" s="25" t="s">
        <v>17</v>
      </c>
      <c r="B35" s="22">
        <v>70</v>
      </c>
      <c r="C35" s="31">
        <v>0</v>
      </c>
      <c r="D35" s="31">
        <v>0</v>
      </c>
      <c r="E35" s="31">
        <v>0</v>
      </c>
      <c r="F35" s="27">
        <v>0</v>
      </c>
      <c r="G35" s="27">
        <v>0</v>
      </c>
      <c r="H35" s="27">
        <v>0</v>
      </c>
      <c r="I35" s="78">
        <v>0</v>
      </c>
      <c r="J35" s="78">
        <v>0</v>
      </c>
      <c r="K35" s="78">
        <v>0</v>
      </c>
      <c r="L35" s="78">
        <v>0</v>
      </c>
    </row>
    <row r="36" spans="1:12" ht="12.75">
      <c r="A36" s="25" t="s">
        <v>18</v>
      </c>
      <c r="B36" s="22">
        <v>80</v>
      </c>
      <c r="C36" s="26">
        <v>11547</v>
      </c>
      <c r="D36" s="26">
        <v>11734</v>
      </c>
      <c r="E36" s="26">
        <v>12211</v>
      </c>
      <c r="F36" s="27">
        <v>14380.7</v>
      </c>
      <c r="G36" s="27">
        <v>12456</v>
      </c>
      <c r="H36" s="27">
        <v>16292.5</v>
      </c>
      <c r="I36" s="76">
        <v>23870</v>
      </c>
      <c r="J36" s="76">
        <v>14007</v>
      </c>
      <c r="K36" s="76">
        <v>14512</v>
      </c>
      <c r="L36" s="76">
        <v>14522</v>
      </c>
    </row>
    <row r="37" spans="1:12" ht="12.75">
      <c r="A37" s="25" t="s">
        <v>19</v>
      </c>
      <c r="B37" s="22">
        <v>90</v>
      </c>
      <c r="C37" s="26">
        <v>10662</v>
      </c>
      <c r="D37" s="26">
        <v>13632</v>
      </c>
      <c r="E37" s="26">
        <v>14257</v>
      </c>
      <c r="F37" s="27">
        <v>15717.7</v>
      </c>
      <c r="G37" s="27">
        <v>11141</v>
      </c>
      <c r="H37" s="27">
        <v>12350.7</v>
      </c>
      <c r="I37" s="76">
        <v>12000</v>
      </c>
      <c r="J37" s="76">
        <v>12000</v>
      </c>
      <c r="K37" s="76">
        <v>12500</v>
      </c>
      <c r="L37" s="76">
        <v>12500</v>
      </c>
    </row>
    <row r="38" spans="1:12" ht="12.75">
      <c r="A38" s="25" t="s">
        <v>20</v>
      </c>
      <c r="B38" s="22">
        <v>100</v>
      </c>
      <c r="C38" s="31">
        <v>0</v>
      </c>
      <c r="D38" s="31">
        <v>0</v>
      </c>
      <c r="E38" s="31">
        <v>0</v>
      </c>
      <c r="F38" s="27">
        <v>0</v>
      </c>
      <c r="G38" s="27">
        <v>496</v>
      </c>
      <c r="H38" s="27">
        <v>1244.3</v>
      </c>
      <c r="I38" s="76">
        <v>1925</v>
      </c>
      <c r="J38" s="76">
        <v>3550</v>
      </c>
      <c r="K38" s="76">
        <v>1670</v>
      </c>
      <c r="L38" s="76">
        <v>1650</v>
      </c>
    </row>
    <row r="39" spans="1:12" ht="12.75">
      <c r="A39" s="25" t="s">
        <v>21</v>
      </c>
      <c r="B39" s="22">
        <v>110</v>
      </c>
      <c r="C39" s="26">
        <v>20639</v>
      </c>
      <c r="D39" s="26">
        <v>33065</v>
      </c>
      <c r="E39" s="26">
        <v>39041</v>
      </c>
      <c r="F39" s="27">
        <v>40377.2</v>
      </c>
      <c r="G39" s="27">
        <v>33910</v>
      </c>
      <c r="H39" s="27">
        <v>42720.3</v>
      </c>
      <c r="I39" s="76">
        <v>31404</v>
      </c>
      <c r="J39" s="76">
        <v>82076</v>
      </c>
      <c r="K39" s="76">
        <v>43839</v>
      </c>
      <c r="L39" s="76">
        <v>55778</v>
      </c>
    </row>
    <row r="40" spans="1:12" ht="12.75">
      <c r="A40" s="25" t="s">
        <v>22</v>
      </c>
      <c r="B40" s="22">
        <v>120</v>
      </c>
      <c r="C40" s="26">
        <v>25468</v>
      </c>
      <c r="D40" s="26">
        <v>28376</v>
      </c>
      <c r="E40" s="26">
        <v>44347</v>
      </c>
      <c r="F40" s="27">
        <v>63467.9</v>
      </c>
      <c r="G40" s="27">
        <v>29183</v>
      </c>
      <c r="H40" s="27">
        <v>32991</v>
      </c>
      <c r="I40" s="76">
        <v>52787.6</v>
      </c>
      <c r="J40" s="76">
        <v>25000</v>
      </c>
      <c r="K40" s="76">
        <v>13180</v>
      </c>
      <c r="L40" s="76">
        <v>13180</v>
      </c>
    </row>
    <row r="41" spans="1:12" ht="6.75" customHeight="1">
      <c r="A41" s="21"/>
      <c r="B41" s="22"/>
      <c r="C41" s="23"/>
      <c r="D41" s="23"/>
      <c r="E41" s="23"/>
      <c r="F41" s="32"/>
      <c r="G41" s="32"/>
      <c r="H41" s="32"/>
      <c r="I41" s="32"/>
      <c r="J41" s="32"/>
      <c r="K41" s="32"/>
      <c r="L41" s="32"/>
    </row>
    <row r="42" spans="1:12" ht="19.5" customHeight="1">
      <c r="A42" s="28" t="s">
        <v>25</v>
      </c>
      <c r="B42" s="29"/>
      <c r="C42" s="30">
        <f aca="true" t="shared" si="1" ref="C42:L42">SUM(C30:C41)</f>
        <v>533427</v>
      </c>
      <c r="D42" s="30">
        <f t="shared" si="1"/>
        <v>556449</v>
      </c>
      <c r="E42" s="30">
        <f t="shared" si="1"/>
        <v>542321</v>
      </c>
      <c r="F42" s="30">
        <f t="shared" si="1"/>
        <v>626512.2000000001</v>
      </c>
      <c r="G42" s="30">
        <f t="shared" si="1"/>
        <v>498880</v>
      </c>
      <c r="H42" s="30">
        <f t="shared" si="1"/>
        <v>601474.7000000001</v>
      </c>
      <c r="I42" s="30">
        <f t="shared" si="1"/>
        <v>712186.5</v>
      </c>
      <c r="J42" s="30">
        <f t="shared" si="1"/>
        <v>638702</v>
      </c>
      <c r="K42" s="30">
        <f t="shared" si="1"/>
        <v>512016</v>
      </c>
      <c r="L42" s="30">
        <f t="shared" si="1"/>
        <v>522807</v>
      </c>
    </row>
    <row r="43" spans="1:12" ht="7.5" customHeight="1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8" customHeight="1">
      <c r="A44" s="28" t="s">
        <v>26</v>
      </c>
      <c r="B44" s="29"/>
      <c r="C44" s="30">
        <f aca="true" t="shared" si="2" ref="C44:H44">+C23-C42</f>
        <v>32834</v>
      </c>
      <c r="D44" s="30">
        <f t="shared" si="2"/>
        <v>59383</v>
      </c>
      <c r="E44" s="30">
        <f t="shared" si="2"/>
        <v>35493</v>
      </c>
      <c r="F44" s="30">
        <f t="shared" si="2"/>
        <v>-27632.900000000023</v>
      </c>
      <c r="G44" s="30">
        <f t="shared" si="2"/>
        <v>37814</v>
      </c>
      <c r="H44" s="30">
        <f t="shared" si="2"/>
        <v>-15078.400000000023</v>
      </c>
      <c r="I44" s="30">
        <f>+I23-I42</f>
        <v>139113</v>
      </c>
      <c r="J44" s="30">
        <f>+J23-J42</f>
        <v>11900</v>
      </c>
      <c r="K44" s="30">
        <f>+K23-K42</f>
        <v>17805</v>
      </c>
      <c r="L44" s="30">
        <f>+L23-L42</f>
        <v>17914</v>
      </c>
    </row>
    <row r="45" spans="1:12" ht="23.25" customHeight="1" hidden="1">
      <c r="A45" s="28" t="s">
        <v>27</v>
      </c>
      <c r="B45" s="29"/>
      <c r="C45" s="30">
        <v>23820</v>
      </c>
      <c r="D45" s="30">
        <v>26185</v>
      </c>
      <c r="E45" s="30">
        <v>15422</v>
      </c>
      <c r="F45" s="30">
        <v>-8590</v>
      </c>
      <c r="G45" s="30">
        <f aca="true" t="shared" si="3" ref="G45:L45">+G44</f>
        <v>37814</v>
      </c>
      <c r="H45" s="30">
        <f t="shared" si="3"/>
        <v>-15078.400000000023</v>
      </c>
      <c r="I45" s="30">
        <f t="shared" si="3"/>
        <v>139113</v>
      </c>
      <c r="J45" s="30">
        <f t="shared" si="3"/>
        <v>11900</v>
      </c>
      <c r="K45" s="30">
        <f t="shared" si="3"/>
        <v>17805</v>
      </c>
      <c r="L45" s="30">
        <f t="shared" si="3"/>
        <v>17914</v>
      </c>
    </row>
    <row r="46" spans="1:12" ht="22.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5.75" hidden="1">
      <c r="A47" s="2" t="s">
        <v>28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8" hidden="1">
      <c r="A48" s="36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5" hidden="1">
      <c r="A49" s="19" t="s">
        <v>9</v>
      </c>
      <c r="B49" s="11"/>
      <c r="C49" s="11" t="s">
        <v>10</v>
      </c>
      <c r="D49" s="11" t="s">
        <v>10</v>
      </c>
      <c r="E49" s="11" t="s">
        <v>10</v>
      </c>
      <c r="F49" s="11" t="s">
        <v>10</v>
      </c>
      <c r="G49" s="11" t="s">
        <v>10</v>
      </c>
      <c r="H49" s="11" t="s">
        <v>10</v>
      </c>
      <c r="I49" s="11" t="s">
        <v>10</v>
      </c>
      <c r="J49" s="11" t="s">
        <v>10</v>
      </c>
      <c r="K49" s="11" t="s">
        <v>10</v>
      </c>
      <c r="L49" s="11" t="s">
        <v>10</v>
      </c>
    </row>
    <row r="50" spans="1:12" ht="12.75" hidden="1">
      <c r="A50" s="21"/>
      <c r="B50" s="37"/>
      <c r="C50" s="37">
        <v>2003</v>
      </c>
      <c r="D50" s="37">
        <v>2004</v>
      </c>
      <c r="E50" s="37">
        <v>2005</v>
      </c>
      <c r="F50" s="37">
        <v>2006</v>
      </c>
      <c r="G50" s="37">
        <v>2007</v>
      </c>
      <c r="H50" s="37">
        <v>2008</v>
      </c>
      <c r="I50" s="37">
        <v>2009</v>
      </c>
      <c r="J50" s="37">
        <v>2010</v>
      </c>
      <c r="K50" s="37">
        <v>2010</v>
      </c>
      <c r="L50" s="37">
        <v>2010</v>
      </c>
    </row>
    <row r="51" spans="1:12" ht="20.25" customHeight="1" hidden="1">
      <c r="A51" s="38" t="s">
        <v>5</v>
      </c>
      <c r="B51" s="39"/>
      <c r="C51" s="40">
        <v>207876</v>
      </c>
      <c r="D51" s="40">
        <v>235232</v>
      </c>
      <c r="E51" s="40">
        <v>265081</v>
      </c>
      <c r="F51" s="40">
        <v>267477.3</v>
      </c>
      <c r="G51" s="40">
        <v>274850</v>
      </c>
      <c r="H51" s="41">
        <v>284782</v>
      </c>
      <c r="I51" s="41">
        <v>271903</v>
      </c>
      <c r="J51" s="41">
        <v>277903</v>
      </c>
      <c r="K51" s="41">
        <v>277903</v>
      </c>
      <c r="L51" s="41">
        <v>277903</v>
      </c>
    </row>
    <row r="52" spans="1:12" ht="18" customHeight="1" hidden="1">
      <c r="A52" s="42" t="s">
        <v>29</v>
      </c>
      <c r="B52" s="42"/>
      <c r="C52" s="43">
        <v>49553</v>
      </c>
      <c r="D52" s="43">
        <v>62443</v>
      </c>
      <c r="E52" s="44">
        <v>70020</v>
      </c>
      <c r="F52" s="44">
        <v>65413</v>
      </c>
      <c r="G52" s="44">
        <v>60495</v>
      </c>
      <c r="H52" s="44">
        <v>66325</v>
      </c>
      <c r="I52" s="44">
        <v>58487</v>
      </c>
      <c r="J52" s="44">
        <v>58525</v>
      </c>
      <c r="K52" s="44">
        <v>58525</v>
      </c>
      <c r="L52" s="44">
        <v>58525</v>
      </c>
    </row>
    <row r="53" spans="1:12" ht="17.25" customHeight="1" hidden="1">
      <c r="A53" s="42" t="s">
        <v>30</v>
      </c>
      <c r="B53" s="42"/>
      <c r="C53" s="43">
        <v>15914</v>
      </c>
      <c r="D53" s="43">
        <v>39409</v>
      </c>
      <c r="E53" s="44">
        <v>37208</v>
      </c>
      <c r="F53" s="44">
        <v>29802.2</v>
      </c>
      <c r="G53" s="44">
        <v>4316</v>
      </c>
      <c r="H53" s="44">
        <v>41250</v>
      </c>
      <c r="I53" s="44">
        <v>53500</v>
      </c>
      <c r="J53" s="44">
        <v>47700</v>
      </c>
      <c r="K53" s="44">
        <v>47700</v>
      </c>
      <c r="L53" s="44">
        <v>47700</v>
      </c>
    </row>
    <row r="54" spans="1:12" ht="17.25" customHeight="1" hidden="1">
      <c r="A54" s="42" t="s">
        <v>6</v>
      </c>
      <c r="B54" s="42"/>
      <c r="C54" s="43">
        <v>292918</v>
      </c>
      <c r="D54" s="43">
        <v>278748</v>
      </c>
      <c r="E54" s="44">
        <v>205505</v>
      </c>
      <c r="F54" s="44">
        <v>236186.7</v>
      </c>
      <c r="G54" s="44">
        <v>197033</v>
      </c>
      <c r="H54" s="44">
        <v>217442.4</v>
      </c>
      <c r="I54" s="44">
        <v>216371.4</v>
      </c>
      <c r="J54" s="44">
        <v>216321.4</v>
      </c>
      <c r="K54" s="44">
        <v>216321.4</v>
      </c>
      <c r="L54" s="44">
        <v>216321.4</v>
      </c>
    </row>
    <row r="55" spans="1:12" ht="21.75" customHeight="1" hidden="1">
      <c r="A55" s="45" t="s">
        <v>31</v>
      </c>
      <c r="B55" s="42"/>
      <c r="C55" s="46">
        <f aca="true" t="shared" si="4" ref="C55:L55">SUM(C51:C54)</f>
        <v>566261</v>
      </c>
      <c r="D55" s="46">
        <f t="shared" si="4"/>
        <v>615832</v>
      </c>
      <c r="E55" s="46">
        <f t="shared" si="4"/>
        <v>577814</v>
      </c>
      <c r="F55" s="46">
        <f t="shared" si="4"/>
        <v>598879.2</v>
      </c>
      <c r="G55" s="46">
        <f t="shared" si="4"/>
        <v>536694</v>
      </c>
      <c r="H55" s="46">
        <f t="shared" si="4"/>
        <v>609799.4</v>
      </c>
      <c r="I55" s="46">
        <f t="shared" si="4"/>
        <v>600261.4</v>
      </c>
      <c r="J55" s="46">
        <f t="shared" si="4"/>
        <v>600449.4</v>
      </c>
      <c r="K55" s="46">
        <f t="shared" si="4"/>
        <v>600449.4</v>
      </c>
      <c r="L55" s="46">
        <f t="shared" si="4"/>
        <v>600449.4</v>
      </c>
    </row>
    <row r="56" ht="12.75" hidden="1"/>
    <row r="57" spans="1:12" ht="15.75" hidden="1">
      <c r="A57" s="2" t="s">
        <v>32</v>
      </c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12" customHeight="1" hidden="1">
      <c r="A58" s="36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15" hidden="1">
      <c r="A59" s="19" t="s">
        <v>24</v>
      </c>
      <c r="B59" s="11"/>
      <c r="C59" s="11" t="s">
        <v>10</v>
      </c>
      <c r="D59" s="11" t="s">
        <v>10</v>
      </c>
      <c r="E59" s="11" t="s">
        <v>10</v>
      </c>
      <c r="F59" s="11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</row>
    <row r="60" spans="1:12" ht="12.75" hidden="1">
      <c r="A60" s="21"/>
      <c r="B60" s="37"/>
      <c r="C60" s="37">
        <v>2003</v>
      </c>
      <c r="D60" s="37">
        <v>2004</v>
      </c>
      <c r="E60" s="37">
        <v>2005</v>
      </c>
      <c r="F60" s="37">
        <v>2006</v>
      </c>
      <c r="G60" s="37">
        <v>2007</v>
      </c>
      <c r="H60" s="37">
        <v>2008</v>
      </c>
      <c r="I60" s="37">
        <v>2009</v>
      </c>
      <c r="J60" s="37">
        <v>2010</v>
      </c>
      <c r="K60" s="37">
        <v>2010</v>
      </c>
      <c r="L60" s="37">
        <v>2010</v>
      </c>
    </row>
    <row r="61" spans="1:12" ht="20.25" customHeight="1" hidden="1">
      <c r="A61" s="38" t="s">
        <v>33</v>
      </c>
      <c r="B61" s="39"/>
      <c r="C61" s="40">
        <v>456422</v>
      </c>
      <c r="D61" s="40">
        <v>485623</v>
      </c>
      <c r="E61" s="40">
        <v>421504</v>
      </c>
      <c r="F61" s="40">
        <v>445699</v>
      </c>
      <c r="G61" s="40">
        <v>449027</v>
      </c>
      <c r="H61" s="40">
        <v>508437</v>
      </c>
      <c r="I61" s="40">
        <v>502563</v>
      </c>
      <c r="J61" s="40">
        <v>512780</v>
      </c>
      <c r="K61" s="40">
        <v>512780</v>
      </c>
      <c r="L61" s="40">
        <v>512780</v>
      </c>
    </row>
    <row r="62" spans="1:12" ht="17.25" customHeight="1" hidden="1">
      <c r="A62" s="42" t="s">
        <v>7</v>
      </c>
      <c r="B62" s="42"/>
      <c r="C62" s="43">
        <v>77005</v>
      </c>
      <c r="D62" s="43">
        <v>70826</v>
      </c>
      <c r="E62" s="44">
        <v>120817</v>
      </c>
      <c r="F62" s="44">
        <v>180812</v>
      </c>
      <c r="G62" s="44">
        <v>49853</v>
      </c>
      <c r="H62" s="44">
        <v>86376</v>
      </c>
      <c r="I62" s="44">
        <v>79418</v>
      </c>
      <c r="J62" s="44">
        <v>69291</v>
      </c>
      <c r="K62" s="44">
        <v>69291</v>
      </c>
      <c r="L62" s="44">
        <v>69291</v>
      </c>
    </row>
    <row r="63" spans="1:12" ht="21.75" customHeight="1" hidden="1">
      <c r="A63" s="45" t="s">
        <v>34</v>
      </c>
      <c r="B63" s="42"/>
      <c r="C63" s="46">
        <f aca="true" t="shared" si="5" ref="C63:L63">SUM(C61:C62)</f>
        <v>533427</v>
      </c>
      <c r="D63" s="46">
        <f t="shared" si="5"/>
        <v>556449</v>
      </c>
      <c r="E63" s="46">
        <f t="shared" si="5"/>
        <v>542321</v>
      </c>
      <c r="F63" s="46">
        <f t="shared" si="5"/>
        <v>626511</v>
      </c>
      <c r="G63" s="46">
        <f t="shared" si="5"/>
        <v>498880</v>
      </c>
      <c r="H63" s="46">
        <f t="shared" si="5"/>
        <v>594813</v>
      </c>
      <c r="I63" s="46">
        <f t="shared" si="5"/>
        <v>581981</v>
      </c>
      <c r="J63" s="46">
        <f t="shared" si="5"/>
        <v>582071</v>
      </c>
      <c r="K63" s="46">
        <f t="shared" si="5"/>
        <v>582071</v>
      </c>
      <c r="L63" s="46">
        <f t="shared" si="5"/>
        <v>582071</v>
      </c>
    </row>
    <row r="64" ht="19.5" customHeight="1" hidden="1"/>
    <row r="65" ht="24" customHeight="1" hidden="1">
      <c r="A65" s="5" t="s">
        <v>35</v>
      </c>
    </row>
    <row r="66" spans="1:12" ht="15.75" customHeight="1" hidden="1">
      <c r="A66" s="19"/>
      <c r="B66" s="11"/>
      <c r="C66" s="11" t="s">
        <v>10</v>
      </c>
      <c r="D66" s="11" t="s">
        <v>10</v>
      </c>
      <c r="E66" s="11" t="s">
        <v>10</v>
      </c>
      <c r="F66" s="11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</row>
    <row r="67" spans="1:12" ht="12" customHeight="1" hidden="1">
      <c r="A67" s="21"/>
      <c r="B67" s="37"/>
      <c r="C67" s="37">
        <v>2003</v>
      </c>
      <c r="D67" s="37">
        <v>2004</v>
      </c>
      <c r="E67" s="37">
        <v>2005</v>
      </c>
      <c r="F67" s="37">
        <v>2006</v>
      </c>
      <c r="G67" s="37">
        <v>2007</v>
      </c>
      <c r="H67" s="37">
        <v>2008</v>
      </c>
      <c r="I67" s="37">
        <v>2009</v>
      </c>
      <c r="J67" s="37">
        <v>2010</v>
      </c>
      <c r="K67" s="37">
        <v>2010</v>
      </c>
      <c r="L67" s="37">
        <v>2010</v>
      </c>
    </row>
    <row r="68" spans="1:12" ht="16.5" customHeight="1" hidden="1">
      <c r="A68" s="2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ht="20.25" customHeight="1" hidden="1">
      <c r="A69" s="42" t="s">
        <v>36</v>
      </c>
      <c r="B69" s="47"/>
      <c r="C69" s="43">
        <v>53758</v>
      </c>
      <c r="D69" s="43">
        <v>65409</v>
      </c>
      <c r="E69" s="43">
        <v>97437</v>
      </c>
      <c r="F69" s="43">
        <v>131563</v>
      </c>
      <c r="G69" s="43">
        <v>12316</v>
      </c>
      <c r="H69" s="43">
        <v>41250</v>
      </c>
      <c r="I69" s="43">
        <v>53500</v>
      </c>
      <c r="J69" s="43">
        <v>47700</v>
      </c>
      <c r="K69" s="43">
        <v>47700</v>
      </c>
      <c r="L69" s="43">
        <v>47700</v>
      </c>
    </row>
    <row r="70" spans="1:12" ht="18.75" customHeight="1" hidden="1">
      <c r="A70" s="42" t="s">
        <v>37</v>
      </c>
      <c r="B70" s="47"/>
      <c r="C70" s="43">
        <v>37844</v>
      </c>
      <c r="D70" s="43">
        <v>26000</v>
      </c>
      <c r="E70" s="43">
        <v>56850</v>
      </c>
      <c r="F70" s="43">
        <v>71561</v>
      </c>
      <c r="G70" s="43">
        <v>8000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</row>
    <row r="71" spans="1:12" ht="18.75" customHeight="1" hidden="1">
      <c r="A71" s="42" t="s">
        <v>38</v>
      </c>
      <c r="B71" s="47"/>
      <c r="C71" s="43">
        <v>0</v>
      </c>
      <c r="D71" s="43">
        <v>0</v>
      </c>
      <c r="E71" s="43">
        <v>3379</v>
      </c>
      <c r="F71" s="43">
        <v>30200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</row>
    <row r="72" spans="1:12" ht="22.5" customHeight="1" hidden="1">
      <c r="A72" s="42" t="s">
        <v>39</v>
      </c>
      <c r="B72" s="42"/>
      <c r="C72" s="43">
        <v>95962</v>
      </c>
      <c r="D72" s="43">
        <v>92195</v>
      </c>
      <c r="E72" s="44">
        <v>132585</v>
      </c>
      <c r="F72" s="44">
        <v>198590</v>
      </c>
      <c r="G72" s="44">
        <v>66677</v>
      </c>
      <c r="H72" s="44">
        <v>101362</v>
      </c>
      <c r="I72" s="44">
        <v>97698</v>
      </c>
      <c r="J72" s="44">
        <v>87669</v>
      </c>
      <c r="K72" s="44">
        <v>87669</v>
      </c>
      <c r="L72" s="44">
        <v>87669</v>
      </c>
    </row>
    <row r="73" spans="1:12" ht="18.75" customHeight="1" hidden="1">
      <c r="A73" s="42" t="s">
        <v>40</v>
      </c>
      <c r="B73" s="47"/>
      <c r="C73" s="43">
        <v>18957</v>
      </c>
      <c r="D73" s="43">
        <v>21369</v>
      </c>
      <c r="E73" s="43">
        <v>11768</v>
      </c>
      <c r="F73" s="48">
        <v>17778</v>
      </c>
      <c r="G73" s="49">
        <v>16824</v>
      </c>
      <c r="H73" s="44">
        <v>14986</v>
      </c>
      <c r="I73" s="44">
        <v>18280</v>
      </c>
      <c r="J73" s="44">
        <v>18378</v>
      </c>
      <c r="K73" s="44">
        <v>18378</v>
      </c>
      <c r="L73" s="44">
        <v>18378</v>
      </c>
    </row>
    <row r="74" ht="12.75" hidden="1"/>
    <row r="75" ht="14.25" hidden="1">
      <c r="A75" s="50" t="s">
        <v>41</v>
      </c>
    </row>
    <row r="76" ht="12.75" hidden="1">
      <c r="A76" s="3" t="s">
        <v>42</v>
      </c>
    </row>
    <row r="77" ht="12.75" hidden="1">
      <c r="B77" s="3" t="s">
        <v>43</v>
      </c>
    </row>
    <row r="78" spans="1:10" ht="15.75">
      <c r="A78" s="2" t="s">
        <v>28</v>
      </c>
      <c r="B78" s="34"/>
      <c r="C78" s="35"/>
      <c r="D78" s="35"/>
      <c r="E78" s="35"/>
      <c r="F78" s="35"/>
      <c r="G78" s="35"/>
      <c r="H78" s="35"/>
      <c r="I78" s="35"/>
      <c r="J78" s="35"/>
    </row>
    <row r="79" spans="1:10" ht="4.5" customHeight="1">
      <c r="A79" s="36"/>
      <c r="B79" s="34"/>
      <c r="C79" s="35"/>
      <c r="D79" s="35"/>
      <c r="E79" s="35"/>
      <c r="F79" s="35"/>
      <c r="G79" s="35"/>
      <c r="H79" s="35"/>
      <c r="I79" s="35"/>
      <c r="J79" s="35"/>
    </row>
    <row r="80" spans="1:12" ht="15">
      <c r="A80" s="19" t="s">
        <v>9</v>
      </c>
      <c r="B80" s="11"/>
      <c r="C80" s="20" t="s">
        <v>76</v>
      </c>
      <c r="D80" s="20" t="s">
        <v>76</v>
      </c>
      <c r="E80" s="20" t="s">
        <v>76</v>
      </c>
      <c r="F80" s="20" t="s">
        <v>76</v>
      </c>
      <c r="G80" s="20" t="s">
        <v>76</v>
      </c>
      <c r="H80" s="20" t="s">
        <v>76</v>
      </c>
      <c r="I80" s="20" t="s">
        <v>69</v>
      </c>
      <c r="J80" s="20" t="s">
        <v>75</v>
      </c>
      <c r="K80" s="20" t="s">
        <v>75</v>
      </c>
      <c r="L80" s="20" t="s">
        <v>75</v>
      </c>
    </row>
    <row r="81" spans="1:12" ht="12.75">
      <c r="A81" s="21"/>
      <c r="B81" s="37"/>
      <c r="C81" s="22">
        <v>2003</v>
      </c>
      <c r="D81" s="22">
        <v>2004</v>
      </c>
      <c r="E81" s="22">
        <v>2005</v>
      </c>
      <c r="F81" s="22">
        <v>2006</v>
      </c>
      <c r="G81" s="22">
        <v>2007</v>
      </c>
      <c r="H81" s="22">
        <v>2008</v>
      </c>
      <c r="I81" s="37">
        <v>2009</v>
      </c>
      <c r="J81" s="22">
        <v>2010</v>
      </c>
      <c r="K81" s="22">
        <v>2011</v>
      </c>
      <c r="L81" s="22">
        <v>2012</v>
      </c>
    </row>
    <row r="82" spans="1:12" ht="15">
      <c r="A82" s="38" t="s">
        <v>5</v>
      </c>
      <c r="B82" s="39"/>
      <c r="C82" s="73">
        <v>207876</v>
      </c>
      <c r="D82" s="73">
        <v>235232</v>
      </c>
      <c r="E82" s="73">
        <v>265081</v>
      </c>
      <c r="F82" s="73">
        <v>267477.3</v>
      </c>
      <c r="G82" s="73">
        <v>274850</v>
      </c>
      <c r="H82" s="74">
        <v>302258.3</v>
      </c>
      <c r="I82" s="74">
        <v>248745.1</v>
      </c>
      <c r="J82" s="74">
        <v>343438</v>
      </c>
      <c r="K82" s="74">
        <v>282868</v>
      </c>
      <c r="L82" s="74">
        <v>292818</v>
      </c>
    </row>
    <row r="83" spans="1:12" ht="14.25">
      <c r="A83" s="38" t="s">
        <v>59</v>
      </c>
      <c r="B83" s="39"/>
      <c r="C83" s="40">
        <v>163003</v>
      </c>
      <c r="D83" s="40">
        <v>175917</v>
      </c>
      <c r="E83" s="40">
        <v>195069</v>
      </c>
      <c r="F83" s="40">
        <v>192662</v>
      </c>
      <c r="G83" s="40">
        <v>200988</v>
      </c>
      <c r="H83" s="41">
        <v>221226</v>
      </c>
      <c r="I83" s="44">
        <v>184950</v>
      </c>
      <c r="J83" s="44">
        <v>209800</v>
      </c>
      <c r="K83" s="44">
        <v>215500</v>
      </c>
      <c r="L83" s="44">
        <v>226800</v>
      </c>
    </row>
    <row r="84" spans="1:12" ht="14.25">
      <c r="A84" s="38" t="s">
        <v>60</v>
      </c>
      <c r="B84" s="39"/>
      <c r="C84" s="40">
        <v>13885</v>
      </c>
      <c r="D84" s="40">
        <v>15707</v>
      </c>
      <c r="E84" s="40">
        <v>15391</v>
      </c>
      <c r="F84" s="40">
        <v>16283</v>
      </c>
      <c r="G84" s="40">
        <v>18125</v>
      </c>
      <c r="H84" s="44">
        <v>17596</v>
      </c>
      <c r="I84" s="44">
        <v>17871</v>
      </c>
      <c r="J84" s="44">
        <v>16555</v>
      </c>
      <c r="K84" s="44">
        <v>15835</v>
      </c>
      <c r="L84" s="44">
        <v>15435</v>
      </c>
    </row>
    <row r="85" spans="1:12" ht="14.25">
      <c r="A85" s="38" t="s">
        <v>61</v>
      </c>
      <c r="B85" s="39"/>
      <c r="C85" s="40">
        <v>9082</v>
      </c>
      <c r="D85" s="40">
        <v>10434</v>
      </c>
      <c r="E85" s="40">
        <v>12743</v>
      </c>
      <c r="F85" s="40">
        <v>15348</v>
      </c>
      <c r="G85" s="40">
        <v>16172</v>
      </c>
      <c r="H85" s="44">
        <v>16462</v>
      </c>
      <c r="I85" s="44">
        <v>12433</v>
      </c>
      <c r="J85" s="44">
        <v>13513</v>
      </c>
      <c r="K85" s="44">
        <v>12763</v>
      </c>
      <c r="L85" s="44">
        <v>12463</v>
      </c>
    </row>
    <row r="86" spans="1:12" ht="14.25">
      <c r="A86" s="38" t="s">
        <v>62</v>
      </c>
      <c r="B86" s="39"/>
      <c r="C86" s="40">
        <v>14720</v>
      </c>
      <c r="D86" s="40">
        <v>15344</v>
      </c>
      <c r="E86" s="40">
        <v>14437</v>
      </c>
      <c r="F86" s="40">
        <v>14928</v>
      </c>
      <c r="G86" s="40">
        <v>14674</v>
      </c>
      <c r="H86" s="41">
        <v>14805</v>
      </c>
      <c r="I86" s="44">
        <v>14700</v>
      </c>
      <c r="J86" s="44">
        <v>25200</v>
      </c>
      <c r="K86" s="44">
        <v>25200</v>
      </c>
      <c r="L86" s="44">
        <v>25200</v>
      </c>
    </row>
    <row r="87" spans="1:12" ht="15">
      <c r="A87" s="42" t="s">
        <v>29</v>
      </c>
      <c r="B87" s="42"/>
      <c r="C87" s="46">
        <v>49553</v>
      </c>
      <c r="D87" s="46">
        <v>62443</v>
      </c>
      <c r="E87" s="74">
        <v>70020</v>
      </c>
      <c r="F87" s="74">
        <v>65413</v>
      </c>
      <c r="G87" s="74">
        <v>60495</v>
      </c>
      <c r="H87" s="74">
        <v>72911</v>
      </c>
      <c r="I87" s="74">
        <v>79390.4</v>
      </c>
      <c r="J87" s="74">
        <v>53965</v>
      </c>
      <c r="K87" s="74">
        <v>47153</v>
      </c>
      <c r="L87" s="74">
        <v>48103</v>
      </c>
    </row>
    <row r="88" spans="1:12" ht="14.25">
      <c r="A88" s="42" t="s">
        <v>67</v>
      </c>
      <c r="B88" s="42"/>
      <c r="C88" s="43">
        <f>2664+29598</f>
        <v>32262</v>
      </c>
      <c r="D88" s="43">
        <f>3848+33641+376</f>
        <v>37865</v>
      </c>
      <c r="E88" s="44">
        <f>5280+44203+332</f>
        <v>49815</v>
      </c>
      <c r="F88" s="44">
        <f>5584+34115+518</f>
        <v>40217</v>
      </c>
      <c r="G88" s="44">
        <f>6405+34402+557</f>
        <v>41364</v>
      </c>
      <c r="H88" s="44">
        <f>7252+39542+743</f>
        <v>47537</v>
      </c>
      <c r="I88" s="44">
        <v>41578.1</v>
      </c>
      <c r="J88" s="44">
        <v>25610</v>
      </c>
      <c r="K88" s="44">
        <v>21911</v>
      </c>
      <c r="L88" s="44">
        <v>21911</v>
      </c>
    </row>
    <row r="89" spans="1:12" ht="14.25">
      <c r="A89" s="42" t="s">
        <v>68</v>
      </c>
      <c r="B89" s="42"/>
      <c r="C89" s="43">
        <v>3685</v>
      </c>
      <c r="D89" s="43">
        <v>4535</v>
      </c>
      <c r="E89" s="44">
        <v>5291</v>
      </c>
      <c r="F89" s="44">
        <v>3822</v>
      </c>
      <c r="G89" s="44">
        <v>4462</v>
      </c>
      <c r="H89" s="44">
        <v>4730</v>
      </c>
      <c r="I89" s="44">
        <v>4922</v>
      </c>
      <c r="J89" s="44">
        <v>4900</v>
      </c>
      <c r="K89" s="44">
        <v>3900</v>
      </c>
      <c r="L89" s="44">
        <v>3900</v>
      </c>
    </row>
    <row r="90" spans="1:12" ht="14.25">
      <c r="A90" s="42" t="s">
        <v>30</v>
      </c>
      <c r="B90" s="42"/>
      <c r="C90" s="43">
        <v>15914</v>
      </c>
      <c r="D90" s="43">
        <v>39409</v>
      </c>
      <c r="E90" s="44">
        <v>37208</v>
      </c>
      <c r="F90" s="44">
        <v>29802.2</v>
      </c>
      <c r="G90" s="44">
        <v>4316</v>
      </c>
      <c r="H90" s="44">
        <v>31614.3</v>
      </c>
      <c r="I90" s="44">
        <v>296047</v>
      </c>
      <c r="J90" s="44">
        <v>35785</v>
      </c>
      <c r="K90" s="44">
        <v>18200</v>
      </c>
      <c r="L90" s="44">
        <v>18200</v>
      </c>
    </row>
    <row r="91" spans="1:12" ht="14.25">
      <c r="A91" s="42" t="s">
        <v>6</v>
      </c>
      <c r="B91" s="42"/>
      <c r="C91" s="43">
        <v>292918</v>
      </c>
      <c r="D91" s="43">
        <v>278748</v>
      </c>
      <c r="E91" s="44">
        <v>205505</v>
      </c>
      <c r="F91" s="44">
        <v>236186.7</v>
      </c>
      <c r="G91" s="44">
        <v>197033</v>
      </c>
      <c r="H91" s="44">
        <v>179612</v>
      </c>
      <c r="I91" s="44">
        <v>227117</v>
      </c>
      <c r="J91" s="44">
        <v>217414</v>
      </c>
      <c r="K91" s="44">
        <v>181600</v>
      </c>
      <c r="L91" s="44">
        <v>181600</v>
      </c>
    </row>
    <row r="92" spans="1:12" ht="15">
      <c r="A92" s="45" t="s">
        <v>31</v>
      </c>
      <c r="B92" s="42"/>
      <c r="C92" s="46">
        <f>SUM(C82,C87,C90,C91)</f>
        <v>566261</v>
      </c>
      <c r="D92" s="46">
        <f aca="true" t="shared" si="6" ref="D92:L92">SUM(D82,D87,D90,D91)</f>
        <v>615832</v>
      </c>
      <c r="E92" s="46">
        <f t="shared" si="6"/>
        <v>577814</v>
      </c>
      <c r="F92" s="46">
        <f t="shared" si="6"/>
        <v>598879.2</v>
      </c>
      <c r="G92" s="46">
        <f t="shared" si="6"/>
        <v>536694</v>
      </c>
      <c r="H92" s="46">
        <f t="shared" si="6"/>
        <v>586395.6</v>
      </c>
      <c r="I92" s="46">
        <f t="shared" si="6"/>
        <v>851299.5</v>
      </c>
      <c r="J92" s="46">
        <f t="shared" si="6"/>
        <v>650602</v>
      </c>
      <c r="K92" s="46">
        <f t="shared" si="6"/>
        <v>529821</v>
      </c>
      <c r="L92" s="46">
        <f t="shared" si="6"/>
        <v>540721</v>
      </c>
    </row>
    <row r="93" spans="1:12" ht="20.25" customHeight="1">
      <c r="A93" s="33"/>
      <c r="B93" s="72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ht="20.25" customHeight="1">
      <c r="A94" s="33"/>
      <c r="B94" s="72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ht="20.25" customHeight="1">
      <c r="A95" s="33"/>
      <c r="B95" s="72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ht="20.25" customHeight="1">
      <c r="A96" s="33"/>
      <c r="B96" s="72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20.25" customHeight="1">
      <c r="A97" s="33"/>
      <c r="B97" s="72"/>
      <c r="C97" s="35"/>
      <c r="D97" s="35"/>
      <c r="E97" s="35"/>
      <c r="F97" s="35"/>
      <c r="G97" s="35"/>
      <c r="H97" s="35"/>
      <c r="I97" s="35"/>
      <c r="J97" s="35"/>
      <c r="K97" s="70"/>
      <c r="L97" s="70" t="s">
        <v>73</v>
      </c>
    </row>
    <row r="98" spans="1:12" ht="20.25" customHeight="1">
      <c r="A98" s="33"/>
      <c r="B98" s="72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0" ht="15.75">
      <c r="A99" s="2" t="s">
        <v>32</v>
      </c>
      <c r="B99" s="34"/>
      <c r="C99" s="35"/>
      <c r="D99" s="35"/>
      <c r="E99" s="35"/>
      <c r="F99" s="35"/>
      <c r="G99" s="35"/>
      <c r="H99" s="35"/>
      <c r="I99" s="35"/>
      <c r="J99" s="35"/>
    </row>
    <row r="100" spans="1:10" ht="3.75" customHeight="1">
      <c r="A100" s="36"/>
      <c r="B100" s="34"/>
      <c r="C100" s="35"/>
      <c r="D100" s="35"/>
      <c r="E100" s="35"/>
      <c r="F100" s="35"/>
      <c r="G100" s="35"/>
      <c r="H100" s="35"/>
      <c r="I100" s="35"/>
      <c r="J100" s="35"/>
    </row>
    <row r="101" spans="1:12" ht="15">
      <c r="A101" s="19" t="s">
        <v>24</v>
      </c>
      <c r="B101" s="11"/>
      <c r="C101" s="20" t="s">
        <v>76</v>
      </c>
      <c r="D101" s="20" t="s">
        <v>76</v>
      </c>
      <c r="E101" s="20" t="s">
        <v>76</v>
      </c>
      <c r="F101" s="20" t="s">
        <v>76</v>
      </c>
      <c r="G101" s="20" t="s">
        <v>76</v>
      </c>
      <c r="H101" s="20" t="s">
        <v>76</v>
      </c>
      <c r="I101" s="20" t="s">
        <v>69</v>
      </c>
      <c r="J101" s="20" t="s">
        <v>75</v>
      </c>
      <c r="K101" s="20" t="s">
        <v>75</v>
      </c>
      <c r="L101" s="20" t="s">
        <v>75</v>
      </c>
    </row>
    <row r="102" spans="1:12" ht="12.75">
      <c r="A102" s="21"/>
      <c r="B102" s="37"/>
      <c r="C102" s="22">
        <v>2003</v>
      </c>
      <c r="D102" s="22">
        <v>2004</v>
      </c>
      <c r="E102" s="22">
        <v>2005</v>
      </c>
      <c r="F102" s="22">
        <v>2006</v>
      </c>
      <c r="G102" s="22">
        <v>2007</v>
      </c>
      <c r="H102" s="22">
        <v>2008</v>
      </c>
      <c r="I102" s="37">
        <v>2009</v>
      </c>
      <c r="J102" s="22">
        <v>2010</v>
      </c>
      <c r="K102" s="22">
        <v>2011</v>
      </c>
      <c r="L102" s="22">
        <v>2012</v>
      </c>
    </row>
    <row r="103" spans="1:12" ht="14.25">
      <c r="A103" s="38" t="s">
        <v>33</v>
      </c>
      <c r="B103" s="39"/>
      <c r="C103" s="40">
        <v>456422</v>
      </c>
      <c r="D103" s="40">
        <v>485623</v>
      </c>
      <c r="E103" s="40">
        <v>421504</v>
      </c>
      <c r="F103" s="40">
        <v>445699.2</v>
      </c>
      <c r="G103" s="40">
        <v>449027</v>
      </c>
      <c r="H103" s="40">
        <v>478925</v>
      </c>
      <c r="I103" s="80">
        <v>512295</v>
      </c>
      <c r="J103" s="91">
        <v>550501</v>
      </c>
      <c r="K103" s="80">
        <v>509316</v>
      </c>
      <c r="L103" s="80">
        <v>521107</v>
      </c>
    </row>
    <row r="104" spans="1:12" ht="14.25">
      <c r="A104" s="42" t="s">
        <v>7</v>
      </c>
      <c r="B104" s="42"/>
      <c r="C104" s="43">
        <v>77005</v>
      </c>
      <c r="D104" s="43">
        <v>70826</v>
      </c>
      <c r="E104" s="44">
        <v>120817</v>
      </c>
      <c r="F104" s="44">
        <v>180812.3</v>
      </c>
      <c r="G104" s="44">
        <v>49853</v>
      </c>
      <c r="H104" s="44">
        <v>122549.9</v>
      </c>
      <c r="I104" s="80">
        <v>199892</v>
      </c>
      <c r="J104" s="80">
        <v>88201</v>
      </c>
      <c r="K104" s="80">
        <v>2700</v>
      </c>
      <c r="L104" s="80">
        <v>1700</v>
      </c>
    </row>
    <row r="105" spans="1:12" ht="15">
      <c r="A105" s="45" t="s">
        <v>34</v>
      </c>
      <c r="B105" s="42"/>
      <c r="C105" s="46">
        <f aca="true" t="shared" si="7" ref="C105:L105">SUM(C103,C104)</f>
        <v>533427</v>
      </c>
      <c r="D105" s="46">
        <f t="shared" si="7"/>
        <v>556449</v>
      </c>
      <c r="E105" s="46">
        <f t="shared" si="7"/>
        <v>542321</v>
      </c>
      <c r="F105" s="46">
        <f t="shared" si="7"/>
        <v>626511.5</v>
      </c>
      <c r="G105" s="46">
        <f t="shared" si="7"/>
        <v>498880</v>
      </c>
      <c r="H105" s="46">
        <f t="shared" si="7"/>
        <v>601474.9</v>
      </c>
      <c r="I105" s="46">
        <f t="shared" si="7"/>
        <v>712187</v>
      </c>
      <c r="J105" s="46">
        <f t="shared" si="7"/>
        <v>638702</v>
      </c>
      <c r="K105" s="46">
        <f t="shared" si="7"/>
        <v>512016</v>
      </c>
      <c r="L105" s="46">
        <f t="shared" si="7"/>
        <v>522807</v>
      </c>
    </row>
    <row r="106" spans="1:12" ht="15">
      <c r="A106" s="33"/>
      <c r="B106" s="72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15">
      <c r="A107" s="33"/>
      <c r="B107" s="72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5.75">
      <c r="A108" s="2" t="s">
        <v>66</v>
      </c>
      <c r="B108" s="72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4.5" customHeight="1">
      <c r="A109" s="33"/>
      <c r="B109" s="72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5">
      <c r="A110" s="19"/>
      <c r="B110" s="11"/>
      <c r="C110" s="20" t="s">
        <v>76</v>
      </c>
      <c r="D110" s="20" t="s">
        <v>76</v>
      </c>
      <c r="E110" s="20" t="s">
        <v>76</v>
      </c>
      <c r="F110" s="20" t="s">
        <v>76</v>
      </c>
      <c r="G110" s="20" t="s">
        <v>76</v>
      </c>
      <c r="H110" s="20" t="s">
        <v>76</v>
      </c>
      <c r="I110" s="20" t="s">
        <v>69</v>
      </c>
      <c r="J110" s="20" t="s">
        <v>75</v>
      </c>
      <c r="K110" s="20" t="s">
        <v>75</v>
      </c>
      <c r="L110" s="20" t="s">
        <v>75</v>
      </c>
    </row>
    <row r="111" spans="1:12" ht="12.75">
      <c r="A111" s="21"/>
      <c r="B111" s="37"/>
      <c r="C111" s="22">
        <v>2003</v>
      </c>
      <c r="D111" s="22">
        <v>2004</v>
      </c>
      <c r="E111" s="22">
        <v>2005</v>
      </c>
      <c r="F111" s="22">
        <v>2006</v>
      </c>
      <c r="G111" s="22">
        <v>2007</v>
      </c>
      <c r="H111" s="22">
        <v>2008</v>
      </c>
      <c r="I111" s="37">
        <v>2009</v>
      </c>
      <c r="J111" s="22">
        <v>2010</v>
      </c>
      <c r="K111" s="22">
        <v>2011</v>
      </c>
      <c r="L111" s="22">
        <v>2012</v>
      </c>
    </row>
    <row r="112" spans="1:12" ht="14.25">
      <c r="A112" s="38" t="s">
        <v>63</v>
      </c>
      <c r="B112" s="37"/>
      <c r="C112" s="40">
        <v>301496</v>
      </c>
      <c r="D112" s="40">
        <v>325417</v>
      </c>
      <c r="E112" s="40">
        <v>354579</v>
      </c>
      <c r="F112" s="40">
        <v>381325</v>
      </c>
      <c r="G112" s="40">
        <v>359815</v>
      </c>
      <c r="H112" s="40">
        <v>393778</v>
      </c>
      <c r="I112" s="86">
        <v>359391.5</v>
      </c>
      <c r="J112" s="86">
        <v>368103</v>
      </c>
      <c r="K112" s="86">
        <v>365521</v>
      </c>
      <c r="L112" s="86">
        <v>376921</v>
      </c>
    </row>
    <row r="113" spans="1:12" ht="14.25">
      <c r="A113" s="38" t="s">
        <v>64</v>
      </c>
      <c r="B113" s="39"/>
      <c r="C113" s="40">
        <v>235781</v>
      </c>
      <c r="D113" s="40">
        <v>248952</v>
      </c>
      <c r="E113" s="40">
        <v>282931</v>
      </c>
      <c r="F113" s="40">
        <v>296780</v>
      </c>
      <c r="G113" s="40">
        <v>289440</v>
      </c>
      <c r="H113" s="40">
        <v>343840</v>
      </c>
      <c r="I113" s="87">
        <v>353445</v>
      </c>
      <c r="J113" s="87">
        <v>321723</v>
      </c>
      <c r="K113" s="87">
        <v>345911</v>
      </c>
      <c r="L113" s="87">
        <v>358093</v>
      </c>
    </row>
    <row r="114" spans="1:12" ht="15">
      <c r="A114" s="45" t="s">
        <v>65</v>
      </c>
      <c r="B114" s="42"/>
      <c r="C114" s="46">
        <f>+C112-C113</f>
        <v>65715</v>
      </c>
      <c r="D114" s="46">
        <f aca="true" t="shared" si="8" ref="D114:L114">+D112-D113</f>
        <v>76465</v>
      </c>
      <c r="E114" s="46">
        <f t="shared" si="8"/>
        <v>71648</v>
      </c>
      <c r="F114" s="46">
        <f t="shared" si="8"/>
        <v>84545</v>
      </c>
      <c r="G114" s="46">
        <f t="shared" si="8"/>
        <v>70375</v>
      </c>
      <c r="H114" s="46">
        <f t="shared" si="8"/>
        <v>49938</v>
      </c>
      <c r="I114" s="46">
        <f t="shared" si="8"/>
        <v>5946.5</v>
      </c>
      <c r="J114" s="46">
        <f t="shared" si="8"/>
        <v>46380</v>
      </c>
      <c r="K114" s="46">
        <f t="shared" si="8"/>
        <v>19610</v>
      </c>
      <c r="L114" s="46">
        <f t="shared" si="8"/>
        <v>18828</v>
      </c>
    </row>
    <row r="115" ht="20.25" customHeight="1"/>
    <row r="116" ht="15.75">
      <c r="A116" s="5" t="s">
        <v>57</v>
      </c>
    </row>
    <row r="117" spans="1:12" ht="15">
      <c r="A117" s="19"/>
      <c r="B117" s="11"/>
      <c r="C117" s="20" t="s">
        <v>76</v>
      </c>
      <c r="D117" s="20" t="s">
        <v>76</v>
      </c>
      <c r="E117" s="20" t="s">
        <v>76</v>
      </c>
      <c r="F117" s="20" t="s">
        <v>76</v>
      </c>
      <c r="G117" s="20" t="s">
        <v>76</v>
      </c>
      <c r="H117" s="20" t="s">
        <v>76</v>
      </c>
      <c r="I117" s="20" t="s">
        <v>69</v>
      </c>
      <c r="J117" s="20" t="s">
        <v>75</v>
      </c>
      <c r="K117" s="20" t="s">
        <v>75</v>
      </c>
      <c r="L117" s="20" t="s">
        <v>75</v>
      </c>
    </row>
    <row r="118" spans="1:12" ht="12.75">
      <c r="A118" s="21"/>
      <c r="B118" s="37"/>
      <c r="C118" s="22">
        <v>2003</v>
      </c>
      <c r="D118" s="22">
        <v>2004</v>
      </c>
      <c r="E118" s="22">
        <v>2005</v>
      </c>
      <c r="F118" s="22">
        <v>2006</v>
      </c>
      <c r="G118" s="22">
        <v>2007</v>
      </c>
      <c r="H118" s="22">
        <v>2008</v>
      </c>
      <c r="I118" s="37">
        <v>2009</v>
      </c>
      <c r="J118" s="22">
        <v>2010</v>
      </c>
      <c r="K118" s="22">
        <v>2011</v>
      </c>
      <c r="L118" s="22">
        <v>2012</v>
      </c>
    </row>
    <row r="119" spans="1:12" ht="12.75">
      <c r="A119" s="21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4.25">
      <c r="A120" s="42" t="s">
        <v>36</v>
      </c>
      <c r="B120" s="47"/>
      <c r="C120" s="43">
        <v>53758</v>
      </c>
      <c r="D120" s="43">
        <v>65409</v>
      </c>
      <c r="E120" s="43">
        <v>97437</v>
      </c>
      <c r="F120" s="43">
        <v>131563</v>
      </c>
      <c r="G120" s="43">
        <v>12316</v>
      </c>
      <c r="H120" s="43">
        <v>31614</v>
      </c>
      <c r="I120" s="43">
        <v>336550</v>
      </c>
      <c r="J120" s="43">
        <v>71579</v>
      </c>
      <c r="K120" s="43">
        <v>18200</v>
      </c>
      <c r="L120" s="43">
        <v>18200</v>
      </c>
    </row>
    <row r="121" spans="1:12" ht="14.25">
      <c r="A121" s="42" t="s">
        <v>37</v>
      </c>
      <c r="B121" s="47"/>
      <c r="C121" s="43">
        <v>37844</v>
      </c>
      <c r="D121" s="43">
        <v>26000</v>
      </c>
      <c r="E121" s="43">
        <v>56850</v>
      </c>
      <c r="F121" s="43">
        <v>71561</v>
      </c>
      <c r="G121" s="43">
        <v>8000</v>
      </c>
      <c r="H121" s="43">
        <v>0</v>
      </c>
      <c r="I121" s="43">
        <v>40503</v>
      </c>
      <c r="J121" s="43">
        <v>35794</v>
      </c>
      <c r="K121" s="43">
        <v>0</v>
      </c>
      <c r="L121" s="43">
        <v>0</v>
      </c>
    </row>
    <row r="122" spans="1:12" ht="14.25">
      <c r="A122" s="42" t="s">
        <v>38</v>
      </c>
      <c r="B122" s="47"/>
      <c r="C122" s="43">
        <v>0</v>
      </c>
      <c r="D122" s="43">
        <v>0</v>
      </c>
      <c r="E122" s="43">
        <v>3379</v>
      </c>
      <c r="F122" s="43">
        <v>30200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</row>
    <row r="123" spans="1:12" ht="14.25">
      <c r="A123" s="42" t="s">
        <v>39</v>
      </c>
      <c r="B123" s="42"/>
      <c r="C123" s="43">
        <v>95962</v>
      </c>
      <c r="D123" s="43">
        <v>92195</v>
      </c>
      <c r="E123" s="44">
        <v>132585</v>
      </c>
      <c r="F123" s="44">
        <v>198590</v>
      </c>
      <c r="G123" s="44">
        <v>66677</v>
      </c>
      <c r="H123" s="44">
        <v>137536</v>
      </c>
      <c r="I123" s="44">
        <v>218172</v>
      </c>
      <c r="J123" s="44">
        <v>106579</v>
      </c>
      <c r="K123" s="44">
        <v>20505</v>
      </c>
      <c r="L123" s="44">
        <v>19614</v>
      </c>
    </row>
    <row r="124" spans="1:12" ht="14.25">
      <c r="A124" s="42" t="s">
        <v>40</v>
      </c>
      <c r="B124" s="47"/>
      <c r="C124" s="43">
        <v>18957</v>
      </c>
      <c r="D124" s="43">
        <v>21369</v>
      </c>
      <c r="E124" s="43">
        <v>11768</v>
      </c>
      <c r="F124" s="88">
        <v>17778</v>
      </c>
      <c r="G124" s="44">
        <v>16824</v>
      </c>
      <c r="H124" s="44">
        <v>14986</v>
      </c>
      <c r="I124" s="44">
        <v>18280</v>
      </c>
      <c r="J124" s="44">
        <v>18378</v>
      </c>
      <c r="K124" s="44">
        <v>17805</v>
      </c>
      <c r="L124" s="44">
        <v>17914</v>
      </c>
    </row>
    <row r="125" spans="1:12" ht="14.25">
      <c r="A125" s="72"/>
      <c r="B125" s="92"/>
      <c r="C125" s="93"/>
      <c r="D125" s="93"/>
      <c r="E125" s="93"/>
      <c r="F125" s="94"/>
      <c r="G125" s="95"/>
      <c r="H125" s="95"/>
      <c r="I125" s="95"/>
      <c r="J125" s="95"/>
      <c r="K125" s="95"/>
      <c r="L125" s="95"/>
    </row>
    <row r="126" spans="1:12" ht="14.25">
      <c r="A126" s="72"/>
      <c r="B126" s="92"/>
      <c r="C126" s="93"/>
      <c r="D126" s="93"/>
      <c r="E126" s="93"/>
      <c r="F126" s="94"/>
      <c r="G126" s="95"/>
      <c r="H126" s="95"/>
      <c r="I126" s="95"/>
      <c r="J126" s="95"/>
      <c r="K126" s="95"/>
      <c r="L126" s="95"/>
    </row>
    <row r="127" spans="1:12" ht="14.25">
      <c r="A127" s="72"/>
      <c r="B127" s="92"/>
      <c r="C127" s="93"/>
      <c r="D127" s="93"/>
      <c r="E127" s="93"/>
      <c r="F127" s="94"/>
      <c r="G127" s="95"/>
      <c r="H127" s="95"/>
      <c r="I127" s="95"/>
      <c r="J127" s="95"/>
      <c r="K127" s="95"/>
      <c r="L127" s="95"/>
    </row>
    <row r="129" ht="14.25">
      <c r="A129" s="75" t="s">
        <v>41</v>
      </c>
    </row>
    <row r="130" ht="12.75">
      <c r="A130" s="3" t="s">
        <v>58</v>
      </c>
    </row>
    <row r="131" ht="12.75">
      <c r="A131" s="90" t="s">
        <v>71</v>
      </c>
    </row>
    <row r="132" ht="12.75">
      <c r="A132" s="89" t="s">
        <v>70</v>
      </c>
    </row>
    <row r="135" ht="12.75" hidden="1"/>
    <row r="136" spans="9:12" ht="15" hidden="1">
      <c r="I136" s="74">
        <v>248745.1</v>
      </c>
      <c r="J136" s="74">
        <v>322268</v>
      </c>
      <c r="K136" s="74">
        <v>277028</v>
      </c>
      <c r="L136" s="74">
        <v>291978</v>
      </c>
    </row>
    <row r="137" spans="9:12" ht="15" hidden="1">
      <c r="I137" s="81">
        <v>-14770</v>
      </c>
      <c r="J137" s="82">
        <v>-75300</v>
      </c>
      <c r="K137" s="82">
        <v>-10500</v>
      </c>
      <c r="L137" s="82">
        <v>-10000</v>
      </c>
    </row>
    <row r="138" spans="9:12" ht="15" hidden="1">
      <c r="I138" s="74">
        <v>79390.4</v>
      </c>
      <c r="J138" s="74">
        <v>49910</v>
      </c>
      <c r="K138" s="74">
        <v>46953</v>
      </c>
      <c r="L138" s="74">
        <v>47903</v>
      </c>
    </row>
    <row r="139" spans="9:12" ht="15" hidden="1">
      <c r="I139" s="83">
        <v>46026</v>
      </c>
      <c r="J139" s="83">
        <v>45000</v>
      </c>
      <c r="K139" s="83">
        <v>45000</v>
      </c>
      <c r="L139" s="83">
        <v>45000</v>
      </c>
    </row>
    <row r="140" ht="12.75" hidden="1"/>
    <row r="141" spans="9:12" ht="12.75" hidden="1">
      <c r="I141" s="84">
        <f>SUM(I136:I140)</f>
        <v>359391.5</v>
      </c>
      <c r="J141" s="84">
        <f>SUM(J136:J140)</f>
        <v>341878</v>
      </c>
      <c r="K141" s="84">
        <f>SUM(K136:K140)</f>
        <v>358481</v>
      </c>
      <c r="L141" s="84">
        <f>SUM(L136:L140)</f>
        <v>374881</v>
      </c>
    </row>
    <row r="142" ht="12.75" hidden="1"/>
    <row r="143" spans="9:12" ht="14.25" hidden="1">
      <c r="I143" s="80">
        <v>512236</v>
      </c>
      <c r="J143" s="80">
        <v>592529</v>
      </c>
      <c r="K143" s="80">
        <v>510831</v>
      </c>
      <c r="L143" s="80">
        <v>512533</v>
      </c>
    </row>
    <row r="144" spans="9:12" ht="15" hidden="1">
      <c r="I144" s="81">
        <v>-14770</v>
      </c>
      <c r="J144" s="82">
        <v>-75300</v>
      </c>
      <c r="K144" s="82">
        <v>-10500</v>
      </c>
      <c r="L144" s="82">
        <v>-10000</v>
      </c>
    </row>
    <row r="145" spans="9:12" ht="15" hidden="1">
      <c r="I145" s="83">
        <v>-18280</v>
      </c>
      <c r="J145" s="83">
        <v>-18378</v>
      </c>
      <c r="K145" s="83">
        <v>-17805</v>
      </c>
      <c r="L145" s="83">
        <v>-17914</v>
      </c>
    </row>
    <row r="146" spans="9:12" ht="15" hidden="1">
      <c r="I146" s="85">
        <v>-125800</v>
      </c>
      <c r="J146" s="85">
        <v>-135100</v>
      </c>
      <c r="K146" s="85">
        <v>-135100</v>
      </c>
      <c r="L146" s="85">
        <v>-135100</v>
      </c>
    </row>
    <row r="147" ht="12.75" hidden="1"/>
    <row r="148" spans="9:12" ht="12.75" hidden="1">
      <c r="I148" s="84">
        <f>SUM(I143:I147)</f>
        <v>353386</v>
      </c>
      <c r="J148" s="84">
        <f>SUM(J143:J147)</f>
        <v>363751</v>
      </c>
      <c r="K148" s="84">
        <f>SUM(K143:K147)</f>
        <v>347426</v>
      </c>
      <c r="L148" s="84">
        <f>SUM(L143:L147)</f>
        <v>349519</v>
      </c>
    </row>
    <row r="149" ht="12.75" hidden="1"/>
    <row r="150" spans="9:12" ht="15" hidden="1">
      <c r="I150" s="79">
        <v>199801.6</v>
      </c>
      <c r="J150" s="79">
        <v>100601</v>
      </c>
      <c r="K150" s="79">
        <v>5000</v>
      </c>
      <c r="L150" s="79">
        <v>4000</v>
      </c>
    </row>
    <row r="151" spans="9:12" ht="15" hidden="1">
      <c r="I151" s="83">
        <v>18280</v>
      </c>
      <c r="J151" s="83">
        <v>18378</v>
      </c>
      <c r="K151" s="83">
        <v>17805</v>
      </c>
      <c r="L151" s="83">
        <v>17914</v>
      </c>
    </row>
    <row r="152" ht="12.75" hidden="1"/>
    <row r="153" spans="9:12" ht="12.75" hidden="1">
      <c r="I153" s="84">
        <f>SUM(I150:I152)</f>
        <v>218081.6</v>
      </c>
      <c r="J153" s="84">
        <f>SUM(J150:J152)</f>
        <v>118979</v>
      </c>
      <c r="K153" s="84">
        <f>SUM(K150:K152)</f>
        <v>22805</v>
      </c>
      <c r="L153" s="84">
        <f>SUM(L150:L152)</f>
        <v>21914</v>
      </c>
    </row>
    <row r="154" ht="12.75" hidden="1"/>
  </sheetData>
  <sheetProtection/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2">
      <selection activeCell="E77" sqref="E77"/>
    </sheetView>
  </sheetViews>
  <sheetFormatPr defaultColWidth="9.140625" defaultRowHeight="12.75"/>
  <cols>
    <col min="1" max="1" width="9.140625" style="1" customWidth="1"/>
    <col min="2" max="2" width="18.421875" style="1" customWidth="1"/>
    <col min="3" max="3" width="16.00390625" style="1" customWidth="1"/>
    <col min="4" max="4" width="16.8515625" style="1" customWidth="1"/>
    <col min="5" max="5" width="17.421875" style="1" customWidth="1"/>
    <col min="6" max="6" width="19.421875" style="1" customWidth="1"/>
    <col min="7" max="7" width="14.421875" style="1" customWidth="1"/>
    <col min="8" max="16384" width="9.140625" style="1" customWidth="1"/>
  </cols>
  <sheetData>
    <row r="1" spans="1:6" ht="15.75">
      <c r="A1" s="10" t="s">
        <v>44</v>
      </c>
      <c r="F1" s="52"/>
    </row>
    <row r="2" ht="14.25">
      <c r="F2" s="71" t="s">
        <v>74</v>
      </c>
    </row>
    <row r="3" spans="1:5" ht="18" customHeight="1">
      <c r="A3" s="4"/>
      <c r="B3" s="53"/>
      <c r="C3" s="53"/>
      <c r="D3" s="53"/>
      <c r="E3" s="53"/>
    </row>
    <row r="4" spans="1:5" ht="18" customHeight="1">
      <c r="A4" s="53"/>
      <c r="B4" s="53"/>
      <c r="C4" s="53"/>
      <c r="D4" s="53"/>
      <c r="E4" s="53"/>
    </row>
    <row r="5" ht="12.75">
      <c r="F5" s="54" t="s">
        <v>1</v>
      </c>
    </row>
    <row r="6" spans="1:6" ht="12.75">
      <c r="A6" s="55" t="s">
        <v>10</v>
      </c>
      <c r="B6" s="11" t="s">
        <v>9</v>
      </c>
      <c r="C6" s="11"/>
      <c r="D6" s="56" t="s">
        <v>24</v>
      </c>
      <c r="E6" s="68"/>
      <c r="F6" s="68"/>
    </row>
    <row r="7" spans="1:6" ht="13.5" thickBot="1">
      <c r="A7" s="57"/>
      <c r="B7" s="58"/>
      <c r="C7" s="58" t="s">
        <v>45</v>
      </c>
      <c r="D7" s="59"/>
      <c r="E7" s="58" t="s">
        <v>46</v>
      </c>
      <c r="F7" s="58" t="s">
        <v>4</v>
      </c>
    </row>
    <row r="8" spans="1:6" ht="13.5" thickTop="1">
      <c r="A8" s="60">
        <v>1992</v>
      </c>
      <c r="B8" s="61">
        <v>116438.2</v>
      </c>
      <c r="C8" s="61">
        <v>3232</v>
      </c>
      <c r="D8" s="32">
        <v>116438.2</v>
      </c>
      <c r="E8" s="61">
        <v>184</v>
      </c>
      <c r="F8" s="61">
        <v>299.5</v>
      </c>
    </row>
    <row r="9" spans="1:6" ht="12.75">
      <c r="A9" s="7">
        <v>1993</v>
      </c>
      <c r="B9" s="27">
        <v>175214.9</v>
      </c>
      <c r="C9" s="27">
        <v>25939.1</v>
      </c>
      <c r="D9" s="62">
        <v>175214.9</v>
      </c>
      <c r="E9" s="27">
        <v>1821</v>
      </c>
      <c r="F9" s="27">
        <v>3425.9</v>
      </c>
    </row>
    <row r="10" spans="1:6" ht="12.75">
      <c r="A10" s="7">
        <v>1994</v>
      </c>
      <c r="B10" s="27">
        <v>234176</v>
      </c>
      <c r="C10" s="27">
        <v>9000</v>
      </c>
      <c r="D10" s="62">
        <v>234176</v>
      </c>
      <c r="E10" s="27">
        <v>5315</v>
      </c>
      <c r="F10" s="27">
        <v>11902</v>
      </c>
    </row>
    <row r="11" spans="1:6" ht="12.75">
      <c r="A11" s="7">
        <v>1995</v>
      </c>
      <c r="B11" s="27">
        <v>232237</v>
      </c>
      <c r="C11" s="27">
        <v>7661</v>
      </c>
      <c r="D11" s="62">
        <v>232237</v>
      </c>
      <c r="E11" s="27">
        <v>3577.4</v>
      </c>
      <c r="F11" s="27">
        <v>7951.5</v>
      </c>
    </row>
    <row r="12" spans="1:6" ht="12.75">
      <c r="A12" s="7">
        <v>1996</v>
      </c>
      <c r="B12" s="27">
        <v>244981.9</v>
      </c>
      <c r="C12" s="27">
        <v>6266</v>
      </c>
      <c r="D12" s="62">
        <v>244981.9</v>
      </c>
      <c r="E12" s="27">
        <v>10086.6</v>
      </c>
      <c r="F12" s="27">
        <v>0</v>
      </c>
    </row>
    <row r="13" spans="1:6" ht="12.75">
      <c r="A13" s="7">
        <v>1997</v>
      </c>
      <c r="B13" s="27">
        <v>226656.1</v>
      </c>
      <c r="C13" s="27">
        <v>2000</v>
      </c>
      <c r="D13" s="62">
        <v>232856</v>
      </c>
      <c r="E13" s="27">
        <v>2533.4</v>
      </c>
      <c r="F13" s="27">
        <v>7300</v>
      </c>
    </row>
    <row r="14" spans="1:6" ht="12.75">
      <c r="A14" s="7">
        <v>1998</v>
      </c>
      <c r="B14" s="27">
        <v>395661.6</v>
      </c>
      <c r="C14" s="27">
        <v>126200</v>
      </c>
      <c r="D14" s="62">
        <v>510562</v>
      </c>
      <c r="E14" s="27">
        <v>4415.6</v>
      </c>
      <c r="F14" s="27">
        <v>8014.7</v>
      </c>
    </row>
    <row r="15" spans="1:6" ht="12.75">
      <c r="A15" s="7">
        <v>1999</v>
      </c>
      <c r="B15" s="27">
        <v>366206.9</v>
      </c>
      <c r="C15" s="27">
        <v>61167.1</v>
      </c>
      <c r="D15" s="62">
        <v>382407</v>
      </c>
      <c r="E15" s="27">
        <v>13994.4</v>
      </c>
      <c r="F15" s="27">
        <v>15811</v>
      </c>
    </row>
    <row r="16" spans="1:6" ht="12.75">
      <c r="A16" s="7">
        <v>2000</v>
      </c>
      <c r="B16" s="27">
        <v>336875.2</v>
      </c>
      <c r="C16" s="27">
        <v>38121.5</v>
      </c>
      <c r="D16" s="62">
        <v>378143</v>
      </c>
      <c r="E16" s="27">
        <v>8628.4</v>
      </c>
      <c r="F16" s="27">
        <v>16520.5</v>
      </c>
    </row>
    <row r="17" spans="1:6" ht="12.75">
      <c r="A17" s="7">
        <v>2001</v>
      </c>
      <c r="B17" s="27">
        <v>400900.3</v>
      </c>
      <c r="C17" s="27">
        <v>1264</v>
      </c>
      <c r="D17" s="62">
        <v>409906</v>
      </c>
      <c r="E17" s="27">
        <v>14382.2</v>
      </c>
      <c r="F17" s="27">
        <v>20309.2</v>
      </c>
    </row>
    <row r="18" spans="1:6" ht="12.75">
      <c r="A18" s="55">
        <v>2002</v>
      </c>
      <c r="B18" s="63">
        <v>419473.2</v>
      </c>
      <c r="C18" s="63">
        <v>0</v>
      </c>
      <c r="D18" s="64">
        <v>388205</v>
      </c>
      <c r="E18" s="63">
        <v>10604.9</v>
      </c>
      <c r="F18" s="63">
        <v>9415.4</v>
      </c>
    </row>
    <row r="19" spans="1:6" ht="12.75">
      <c r="A19" s="7">
        <v>2003</v>
      </c>
      <c r="B19" s="27">
        <v>566261</v>
      </c>
      <c r="C19" s="27">
        <v>0</v>
      </c>
      <c r="D19" s="62">
        <v>533427</v>
      </c>
      <c r="E19" s="27">
        <v>9276</v>
      </c>
      <c r="F19" s="27">
        <v>18957</v>
      </c>
    </row>
    <row r="20" spans="1:6" ht="12.75">
      <c r="A20" s="7">
        <v>2004</v>
      </c>
      <c r="B20" s="27">
        <v>615832</v>
      </c>
      <c r="C20" s="27">
        <v>0</v>
      </c>
      <c r="D20" s="62">
        <v>556449</v>
      </c>
      <c r="E20" s="27">
        <v>7348</v>
      </c>
      <c r="F20" s="27">
        <v>21370</v>
      </c>
    </row>
    <row r="21" spans="1:6" ht="12.75">
      <c r="A21" s="7">
        <v>2005</v>
      </c>
      <c r="B21" s="27">
        <v>577814</v>
      </c>
      <c r="C21" s="27">
        <v>3379</v>
      </c>
      <c r="D21" s="62">
        <v>542321</v>
      </c>
      <c r="E21" s="27">
        <v>6756</v>
      </c>
      <c r="F21" s="27">
        <v>11769</v>
      </c>
    </row>
    <row r="22" spans="1:6" ht="12.75">
      <c r="A22" s="60">
        <v>2006</v>
      </c>
      <c r="B22" s="61">
        <v>598879</v>
      </c>
      <c r="C22" s="61">
        <v>30200</v>
      </c>
      <c r="D22" s="32">
        <v>626512</v>
      </c>
      <c r="E22" s="61">
        <v>6434</v>
      </c>
      <c r="F22" s="61">
        <v>17778</v>
      </c>
    </row>
    <row r="23" spans="1:6" ht="12.75">
      <c r="A23" s="60">
        <v>2007</v>
      </c>
      <c r="B23" s="61">
        <v>536694</v>
      </c>
      <c r="C23" s="61">
        <v>0</v>
      </c>
      <c r="D23" s="32">
        <v>498880</v>
      </c>
      <c r="E23" s="61">
        <v>6426.1</v>
      </c>
      <c r="F23" s="61">
        <v>16901</v>
      </c>
    </row>
    <row r="24" spans="1:6" ht="12.75">
      <c r="A24" s="60">
        <v>2008</v>
      </c>
      <c r="B24" s="61">
        <v>586396</v>
      </c>
      <c r="C24" s="61">
        <v>0</v>
      </c>
      <c r="D24" s="32">
        <v>601475</v>
      </c>
      <c r="E24" s="61">
        <v>5963</v>
      </c>
      <c r="F24" s="61">
        <v>14986</v>
      </c>
    </row>
    <row r="25" spans="1:6" ht="12.75">
      <c r="A25" s="60">
        <v>2009</v>
      </c>
      <c r="B25" s="61">
        <v>851300</v>
      </c>
      <c r="C25" s="61">
        <v>0</v>
      </c>
      <c r="D25" s="32">
        <v>712187</v>
      </c>
      <c r="E25" s="61">
        <v>5529</v>
      </c>
      <c r="F25" s="61">
        <v>18280</v>
      </c>
    </row>
    <row r="26" spans="1:6" ht="12.75">
      <c r="A26" s="60">
        <v>2010</v>
      </c>
      <c r="B26" s="61">
        <v>650602</v>
      </c>
      <c r="C26" s="61">
        <v>0</v>
      </c>
      <c r="D26" s="32">
        <v>638702</v>
      </c>
      <c r="E26" s="61">
        <v>4226</v>
      </c>
      <c r="F26" s="61">
        <v>18378</v>
      </c>
    </row>
    <row r="27" spans="1:6" ht="12.75">
      <c r="A27" s="60">
        <v>2011</v>
      </c>
      <c r="B27" s="61">
        <v>529821</v>
      </c>
      <c r="C27" s="61">
        <v>0</v>
      </c>
      <c r="D27" s="32">
        <v>512016</v>
      </c>
      <c r="E27" s="61">
        <v>3424</v>
      </c>
      <c r="F27" s="61">
        <v>17805</v>
      </c>
    </row>
    <row r="28" spans="1:6" ht="12.75">
      <c r="A28" s="60">
        <v>2012</v>
      </c>
      <c r="B28" s="61">
        <v>540721</v>
      </c>
      <c r="C28" s="61">
        <v>0</v>
      </c>
      <c r="D28" s="32">
        <v>522807</v>
      </c>
      <c r="E28" s="61">
        <v>2626</v>
      </c>
      <c r="F28" s="61">
        <v>17914</v>
      </c>
    </row>
    <row r="29" spans="1:6" ht="12.75">
      <c r="A29" s="9"/>
      <c r="B29" s="65"/>
      <c r="C29" s="65"/>
      <c r="D29" s="65"/>
      <c r="E29" s="65"/>
      <c r="F29" s="65"/>
    </row>
    <row r="31" spans="1:4" ht="12.75">
      <c r="A31" s="1" t="s">
        <v>3</v>
      </c>
      <c r="D31" s="1" t="s">
        <v>47</v>
      </c>
    </row>
    <row r="33" spans="1:6" ht="12.75">
      <c r="A33" s="8" t="s">
        <v>48</v>
      </c>
      <c r="B33" s="6"/>
      <c r="D33" s="8" t="s">
        <v>48</v>
      </c>
      <c r="E33" s="8" t="s">
        <v>49</v>
      </c>
      <c r="F33" s="8" t="s">
        <v>50</v>
      </c>
    </row>
    <row r="34" spans="1:6" ht="3" customHeight="1">
      <c r="A34" s="8"/>
      <c r="B34" s="6"/>
      <c r="D34" s="8"/>
      <c r="E34" s="6"/>
      <c r="F34" s="6"/>
    </row>
    <row r="35" spans="1:6" ht="12.75">
      <c r="A35" s="8">
        <v>1992</v>
      </c>
      <c r="B35" s="6">
        <v>2.9</v>
      </c>
      <c r="D35" s="8">
        <v>1992</v>
      </c>
      <c r="E35" s="66">
        <v>46306</v>
      </c>
      <c r="F35" s="61">
        <v>27429</v>
      </c>
    </row>
    <row r="36" spans="1:6" ht="12.75">
      <c r="A36" s="8">
        <v>1993</v>
      </c>
      <c r="B36" s="6">
        <v>25.4</v>
      </c>
      <c r="D36" s="8">
        <v>1993</v>
      </c>
      <c r="E36" s="66">
        <v>74391</v>
      </c>
      <c r="F36" s="27">
        <v>34596</v>
      </c>
    </row>
    <row r="37" spans="1:6" ht="12.75">
      <c r="A37" s="8">
        <v>1994</v>
      </c>
      <c r="B37" s="6">
        <v>22.5</v>
      </c>
      <c r="D37" s="8">
        <v>1994</v>
      </c>
      <c r="E37" s="66">
        <v>67417</v>
      </c>
      <c r="F37" s="27">
        <v>37516</v>
      </c>
    </row>
    <row r="38" spans="1:6" ht="12.75">
      <c r="A38" s="8">
        <v>1995</v>
      </c>
      <c r="B38" s="6">
        <v>14.5</v>
      </c>
      <c r="D38" s="8">
        <v>1995</v>
      </c>
      <c r="E38" s="66">
        <v>51885</v>
      </c>
      <c r="F38" s="27">
        <v>46455</v>
      </c>
    </row>
    <row r="39" spans="1:6" ht="12.75">
      <c r="A39" s="8">
        <v>1996</v>
      </c>
      <c r="B39" s="6">
        <v>20.8</v>
      </c>
      <c r="D39" s="8">
        <v>1996</v>
      </c>
      <c r="E39" s="66">
        <v>56020</v>
      </c>
      <c r="F39" s="27">
        <v>32518</v>
      </c>
    </row>
    <row r="40" spans="1:6" ht="12.75">
      <c r="A40" s="8">
        <v>1997</v>
      </c>
      <c r="B40" s="6">
        <v>15.5</v>
      </c>
      <c r="D40" s="8">
        <v>1997</v>
      </c>
      <c r="E40" s="66">
        <v>64959</v>
      </c>
      <c r="F40" s="27">
        <v>57362</v>
      </c>
    </row>
    <row r="41" spans="1:6" ht="12.75">
      <c r="A41" s="8">
        <v>1998</v>
      </c>
      <c r="B41" s="6">
        <v>133.7</v>
      </c>
      <c r="D41" s="8">
        <v>1998</v>
      </c>
      <c r="E41" s="66">
        <v>198068</v>
      </c>
      <c r="F41" s="27">
        <v>166593</v>
      </c>
    </row>
    <row r="42" spans="1:6" ht="12.75">
      <c r="A42" s="8">
        <v>1999</v>
      </c>
      <c r="B42" s="6">
        <v>243.4</v>
      </c>
      <c r="D42" s="8">
        <v>1999</v>
      </c>
      <c r="E42" s="66">
        <v>126534</v>
      </c>
      <c r="F42" s="27">
        <v>101624</v>
      </c>
    </row>
    <row r="43" spans="1:6" ht="12.75">
      <c r="A43" s="8">
        <v>2000</v>
      </c>
      <c r="B43" s="6">
        <v>226.3</v>
      </c>
      <c r="D43" s="8">
        <v>2000</v>
      </c>
      <c r="E43" s="66">
        <v>73736</v>
      </c>
      <c r="F43" s="27">
        <v>38121.5</v>
      </c>
    </row>
    <row r="44" spans="1:6" ht="12.75">
      <c r="A44" s="8">
        <v>2001</v>
      </c>
      <c r="B44" s="69">
        <v>205</v>
      </c>
      <c r="D44" s="8">
        <v>2001</v>
      </c>
      <c r="E44" s="66">
        <v>36313</v>
      </c>
      <c r="F44" s="27">
        <v>31028</v>
      </c>
    </row>
    <row r="45" spans="1:6" ht="12.75">
      <c r="A45" s="8">
        <v>2002</v>
      </c>
      <c r="B45" s="6">
        <v>194.2</v>
      </c>
      <c r="D45" s="8">
        <v>2002</v>
      </c>
      <c r="E45" s="66">
        <v>22948</v>
      </c>
      <c r="F45" s="66">
        <v>17890</v>
      </c>
    </row>
    <row r="46" spans="1:6" ht="12.75">
      <c r="A46" s="8">
        <v>2003</v>
      </c>
      <c r="B46" s="6">
        <v>181.4</v>
      </c>
      <c r="D46" s="8">
        <v>2003</v>
      </c>
      <c r="E46" s="66">
        <v>56939</v>
      </c>
      <c r="F46" s="66">
        <v>19095</v>
      </c>
    </row>
    <row r="47" spans="1:6" ht="12.75">
      <c r="A47" s="8">
        <v>2004</v>
      </c>
      <c r="B47" s="6">
        <v>153.1</v>
      </c>
      <c r="D47" s="8">
        <v>2004</v>
      </c>
      <c r="E47" s="66">
        <v>60073</v>
      </c>
      <c r="F47" s="66">
        <v>34073</v>
      </c>
    </row>
    <row r="48" spans="1:6" ht="12.75">
      <c r="A48" s="8">
        <v>2005</v>
      </c>
      <c r="B48" s="6">
        <v>131.3</v>
      </c>
      <c r="D48" s="8">
        <v>2005</v>
      </c>
      <c r="E48" s="66">
        <v>117367</v>
      </c>
      <c r="F48" s="66">
        <v>57182</v>
      </c>
    </row>
    <row r="49" spans="1:6" ht="12.75">
      <c r="A49" s="8">
        <v>2006</v>
      </c>
      <c r="B49" s="6">
        <v>149.3</v>
      </c>
      <c r="D49" s="8">
        <v>2006</v>
      </c>
      <c r="E49" s="66">
        <v>172532</v>
      </c>
      <c r="F49" s="66">
        <v>100983</v>
      </c>
    </row>
    <row r="50" spans="1:6" ht="12.75">
      <c r="A50" s="8">
        <v>2007</v>
      </c>
      <c r="B50" s="6">
        <v>134.4</v>
      </c>
      <c r="D50" s="8">
        <v>2007</v>
      </c>
      <c r="E50" s="66">
        <v>44775</v>
      </c>
      <c r="F50" s="66">
        <v>36775</v>
      </c>
    </row>
    <row r="51" spans="1:6" ht="12.75">
      <c r="A51" s="8">
        <v>2008</v>
      </c>
      <c r="B51" s="6">
        <v>119.4</v>
      </c>
      <c r="D51" s="8">
        <v>2008</v>
      </c>
      <c r="E51" s="66">
        <v>103597</v>
      </c>
      <c r="F51" s="66">
        <v>97110</v>
      </c>
    </row>
    <row r="52" spans="1:6" ht="12.75">
      <c r="A52" s="8">
        <v>2009</v>
      </c>
      <c r="B52" s="6">
        <v>101.1</v>
      </c>
      <c r="D52" s="8">
        <v>2009</v>
      </c>
      <c r="E52" s="66">
        <v>167771</v>
      </c>
      <c r="F52" s="66">
        <v>129496</v>
      </c>
    </row>
    <row r="53" spans="1:6" ht="12.75">
      <c r="A53" s="8">
        <v>2010</v>
      </c>
      <c r="B53" s="6">
        <v>82.7</v>
      </c>
      <c r="D53" s="8">
        <v>2010</v>
      </c>
      <c r="E53" s="66">
        <v>79500</v>
      </c>
      <c r="F53" s="66">
        <v>43706</v>
      </c>
    </row>
    <row r="54" spans="1:6" ht="12.75">
      <c r="A54" s="8">
        <v>2011</v>
      </c>
      <c r="B54" s="6">
        <v>64.9</v>
      </c>
      <c r="D54" s="8">
        <v>2011</v>
      </c>
      <c r="E54" s="66">
        <v>0</v>
      </c>
      <c r="F54" s="66">
        <v>0</v>
      </c>
    </row>
    <row r="55" spans="1:6" ht="12.75">
      <c r="A55" s="8">
        <v>2012</v>
      </c>
      <c r="B55" s="69">
        <v>47</v>
      </c>
      <c r="D55" s="8">
        <v>2012</v>
      </c>
      <c r="E55" s="66">
        <v>0</v>
      </c>
      <c r="F55" s="66">
        <v>0</v>
      </c>
    </row>
    <row r="56" spans="1:4" ht="12.75">
      <c r="A56" s="8">
        <v>2013</v>
      </c>
      <c r="B56" s="69">
        <v>29</v>
      </c>
      <c r="D56" s="1" t="s">
        <v>51</v>
      </c>
    </row>
    <row r="57" spans="1:2" ht="12.75">
      <c r="A57" s="8">
        <v>2014</v>
      </c>
      <c r="B57" s="6">
        <v>14.6</v>
      </c>
    </row>
    <row r="58" spans="1:2" ht="12.75">
      <c r="A58" s="8">
        <v>2015</v>
      </c>
      <c r="B58" s="6">
        <v>9.5</v>
      </c>
    </row>
    <row r="59" spans="1:2" ht="11.25" customHeight="1">
      <c r="A59" s="8">
        <v>2016</v>
      </c>
      <c r="B59" s="6">
        <v>4.5</v>
      </c>
    </row>
    <row r="60" spans="1:4" ht="12.75">
      <c r="A60" s="8">
        <v>2017</v>
      </c>
      <c r="B60" s="6">
        <v>0</v>
      </c>
      <c r="D60" s="1" t="s">
        <v>52</v>
      </c>
    </row>
    <row r="62" spans="4:6" ht="12.75">
      <c r="D62" s="8" t="s">
        <v>48</v>
      </c>
      <c r="E62" s="8" t="s">
        <v>53</v>
      </c>
      <c r="F62" s="8" t="s">
        <v>54</v>
      </c>
    </row>
    <row r="63" spans="4:6" ht="12.75">
      <c r="D63" s="8"/>
      <c r="E63" s="6"/>
      <c r="F63" s="6"/>
    </row>
    <row r="64" spans="4:6" ht="12.75">
      <c r="D64" s="8">
        <v>1997</v>
      </c>
      <c r="E64" s="66">
        <v>-6206</v>
      </c>
      <c r="F64" s="66">
        <v>-6206</v>
      </c>
    </row>
    <row r="65" spans="4:6" ht="12.75">
      <c r="D65" s="8">
        <v>1998</v>
      </c>
      <c r="E65" s="66">
        <v>-114982</v>
      </c>
      <c r="F65" s="66">
        <v>-121188</v>
      </c>
    </row>
    <row r="66" spans="4:6" ht="12.75">
      <c r="D66" s="8">
        <v>1999</v>
      </c>
      <c r="E66" s="66">
        <v>-16201</v>
      </c>
      <c r="F66" s="66">
        <v>-137389</v>
      </c>
    </row>
    <row r="67" spans="4:6" ht="12.75">
      <c r="D67" s="8">
        <v>2000</v>
      </c>
      <c r="E67" s="66">
        <v>-41371</v>
      </c>
      <c r="F67" s="66">
        <v>-178760</v>
      </c>
    </row>
    <row r="68" spans="4:6" ht="12.75">
      <c r="D68" s="8">
        <v>2001</v>
      </c>
      <c r="E68" s="66">
        <v>-8871</v>
      </c>
      <c r="F68" s="66">
        <v>-187631</v>
      </c>
    </row>
    <row r="69" spans="4:6" ht="12.75">
      <c r="D69" s="8">
        <v>2002</v>
      </c>
      <c r="E69" s="66">
        <v>33587</v>
      </c>
      <c r="F69" s="66">
        <v>-154044</v>
      </c>
    </row>
    <row r="70" spans="4:6" ht="12.75">
      <c r="D70" s="8">
        <v>2003</v>
      </c>
      <c r="E70" s="66">
        <v>29734</v>
      </c>
      <c r="F70" s="66">
        <v>-124310</v>
      </c>
    </row>
    <row r="71" spans="4:6" ht="12.75">
      <c r="D71" s="8">
        <v>2004</v>
      </c>
      <c r="E71" s="66">
        <v>53490</v>
      </c>
      <c r="F71" s="66">
        <v>-70820</v>
      </c>
    </row>
    <row r="72" spans="4:6" ht="12.75">
      <c r="D72" s="8">
        <v>2005</v>
      </c>
      <c r="E72" s="66">
        <v>35340</v>
      </c>
      <c r="F72" s="66">
        <v>-35480</v>
      </c>
    </row>
    <row r="73" spans="4:6" ht="12.75">
      <c r="D73" s="8">
        <v>2006</v>
      </c>
      <c r="E73" s="66">
        <v>-22639</v>
      </c>
      <c r="F73" s="66">
        <v>-58119</v>
      </c>
    </row>
    <row r="74" spans="4:6" ht="12.75">
      <c r="D74" s="8">
        <v>2007</v>
      </c>
      <c r="E74" s="66">
        <v>37546</v>
      </c>
      <c r="F74" s="66">
        <v>-20991.4</v>
      </c>
    </row>
    <row r="75" spans="4:6" ht="12.75">
      <c r="D75" s="8">
        <v>2008</v>
      </c>
      <c r="E75" s="66">
        <v>-15127</v>
      </c>
      <c r="F75" s="66">
        <v>-36118</v>
      </c>
    </row>
    <row r="76" spans="4:6" ht="12.75">
      <c r="D76" s="8">
        <v>2009</v>
      </c>
      <c r="E76" s="66">
        <v>139113</v>
      </c>
      <c r="F76" s="66">
        <v>102995</v>
      </c>
    </row>
    <row r="77" spans="4:6" ht="12.75">
      <c r="D77" s="8">
        <v>2010</v>
      </c>
      <c r="E77" s="66">
        <v>11900</v>
      </c>
      <c r="F77" s="66">
        <v>114895</v>
      </c>
    </row>
    <row r="78" spans="4:6" ht="12.75">
      <c r="D78" s="8">
        <v>2011</v>
      </c>
      <c r="E78" s="66">
        <v>17805</v>
      </c>
      <c r="F78" s="66">
        <v>132700</v>
      </c>
    </row>
    <row r="79" spans="4:6" ht="12.75">
      <c r="D79" s="8">
        <v>2012</v>
      </c>
      <c r="E79" s="66">
        <v>17914</v>
      </c>
      <c r="F79" s="66">
        <v>150614</v>
      </c>
    </row>
    <row r="81" spans="4:5" ht="12.75">
      <c r="D81" s="67" t="s">
        <v>41</v>
      </c>
      <c r="E81" s="67" t="s">
        <v>55</v>
      </c>
    </row>
    <row r="82" spans="4:5" ht="12.75">
      <c r="D82" s="67"/>
      <c r="E82" s="67" t="s">
        <v>56</v>
      </c>
    </row>
  </sheetData>
  <sheetProtection/>
  <printOptions/>
  <pageMargins left="1.3779527559055118" right="0.7874015748031497" top="0.787401574803149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2009-11-23T12:54:43Z</cp:lastPrinted>
  <dcterms:created xsi:type="dcterms:W3CDTF">2007-01-27T10:01:17Z</dcterms:created>
  <dcterms:modified xsi:type="dcterms:W3CDTF">2009-11-24T13:11:18Z</dcterms:modified>
  <cp:category/>
  <cp:version/>
  <cp:contentType/>
  <cp:contentStatus/>
</cp:coreProperties>
</file>